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【海科院工作资料】\2020.9\2020奖学金\优秀学生奖学金\"/>
    </mc:Choice>
  </mc:AlternateContent>
  <xr:revisionPtr revIDLastSave="0" documentId="13_ncr:1_{F0A2AA14-4F10-43E5-8C99-16D906E9A354}" xr6:coauthVersionLast="36" xr6:coauthVersionMax="36" xr10:uidLastSave="{00000000-0000-0000-0000-000000000000}"/>
  <bookViews>
    <workbookView xWindow="0" yWindow="0" windowWidth="24000" windowHeight="9585" activeTab="1" xr2:uid="{7ACFC708-9F85-4BD8-9947-BBF6CDD89B54}"/>
  </bookViews>
  <sheets>
    <sheet name="2019" sheetId="7" r:id="rId1"/>
    <sheet name="2018" sheetId="2" r:id="rId2"/>
    <sheet name="18地质" sheetId="3" r:id="rId3"/>
    <sheet name="18化学" sheetId="4" r:id="rId4"/>
    <sheet name="18生物" sheetId="5" r:id="rId5"/>
    <sheet name="18物理" sheetId="6" r:id="rId6"/>
    <sheet name="2017" sheetId="1" r:id="rId7"/>
    <sheet name="17地质" sheetId="8" r:id="rId8"/>
    <sheet name="17化学" sheetId="9" r:id="rId9"/>
    <sheet name="17生物" sheetId="10" r:id="rId10"/>
    <sheet name="17物理" sheetId="11" r:id="rId11"/>
  </sheets>
  <definedNames>
    <definedName name="_xlnm._FilterDatabase" localSheetId="6" hidden="1">'2017'!$A$1:$R$114</definedName>
    <definedName name="_xlnm._FilterDatabase" localSheetId="1" hidden="1">'2018'!$A$1:$R$118</definedName>
    <definedName name="_xlnm._FilterDatabase" localSheetId="0" hidden="1">'2019'!$A$1:$U$101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" i="11" l="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3" i="11"/>
  <c r="R2" i="11"/>
  <c r="P4" i="11"/>
  <c r="P7" i="11"/>
  <c r="P6" i="11"/>
  <c r="P8" i="11"/>
  <c r="P5" i="11"/>
  <c r="P10" i="11"/>
  <c r="P13" i="11"/>
  <c r="P9" i="11"/>
  <c r="P12" i="11"/>
  <c r="P14" i="11"/>
  <c r="P15" i="11"/>
  <c r="P16" i="11"/>
  <c r="P17" i="11"/>
  <c r="P18" i="11"/>
  <c r="P11" i="11"/>
  <c r="P2" i="11"/>
  <c r="P3" i="11"/>
  <c r="R4" i="10"/>
  <c r="R5" i="10"/>
  <c r="R6" i="10"/>
  <c r="R7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3" i="10"/>
  <c r="R2" i="10"/>
  <c r="P7" i="10"/>
  <c r="P5" i="10"/>
  <c r="P6" i="10"/>
  <c r="P3" i="10"/>
  <c r="P9" i="10"/>
  <c r="P10" i="10"/>
  <c r="P8" i="10"/>
  <c r="P12" i="10"/>
  <c r="P14" i="10"/>
  <c r="P15" i="10"/>
  <c r="P17" i="10"/>
  <c r="P13" i="10"/>
  <c r="P18" i="10"/>
  <c r="P19" i="10"/>
  <c r="P16" i="10"/>
  <c r="P11" i="10"/>
  <c r="P2" i="10"/>
  <c r="P4" i="10"/>
  <c r="R6" i="9"/>
  <c r="R7" i="9"/>
  <c r="R8" i="9"/>
  <c r="R9" i="9"/>
  <c r="R10" i="9"/>
  <c r="R11" i="9"/>
  <c r="R12" i="9"/>
  <c r="R13" i="9"/>
  <c r="R14" i="9"/>
  <c r="R15" i="9"/>
  <c r="R16" i="9"/>
  <c r="R17" i="9"/>
  <c r="R18" i="9"/>
  <c r="R5" i="9"/>
  <c r="R4" i="9"/>
  <c r="R3" i="9"/>
  <c r="R2" i="9"/>
  <c r="P4" i="9"/>
  <c r="P5" i="9"/>
  <c r="P7" i="9"/>
  <c r="P6" i="9"/>
  <c r="P8" i="9"/>
  <c r="P10" i="9"/>
  <c r="P11" i="9"/>
  <c r="P13" i="9"/>
  <c r="P9" i="9"/>
  <c r="P14" i="9"/>
  <c r="P12" i="9"/>
  <c r="P15" i="9"/>
  <c r="P16" i="9"/>
  <c r="P17" i="9"/>
  <c r="P18" i="9"/>
  <c r="P3" i="9"/>
  <c r="P2" i="9"/>
  <c r="R4" i="8"/>
  <c r="R5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3" i="8"/>
  <c r="R2" i="8"/>
  <c r="P4" i="8"/>
  <c r="P6" i="8"/>
  <c r="P5" i="8"/>
  <c r="P7" i="8"/>
  <c r="P8" i="8"/>
  <c r="P11" i="8"/>
  <c r="P10" i="8"/>
  <c r="P9" i="8"/>
  <c r="P14" i="8"/>
  <c r="P13" i="8"/>
  <c r="P12" i="8"/>
  <c r="P15" i="8"/>
  <c r="P16" i="8"/>
  <c r="P17" i="8"/>
  <c r="P18" i="8"/>
  <c r="P3" i="8"/>
  <c r="P2" i="8"/>
  <c r="L11" i="11"/>
  <c r="I11" i="11"/>
  <c r="H11" i="11"/>
  <c r="L18" i="11"/>
  <c r="I18" i="11"/>
  <c r="H18" i="11"/>
  <c r="L17" i="11"/>
  <c r="I17" i="11"/>
  <c r="H17" i="11"/>
  <c r="L16" i="11"/>
  <c r="I16" i="11"/>
  <c r="H16" i="11"/>
  <c r="L15" i="11"/>
  <c r="I15" i="11"/>
  <c r="H15" i="11"/>
  <c r="L14" i="11"/>
  <c r="I14" i="11"/>
  <c r="H14" i="11"/>
  <c r="L12" i="11"/>
  <c r="I12" i="11"/>
  <c r="H12" i="11"/>
  <c r="L9" i="11"/>
  <c r="I9" i="11"/>
  <c r="H9" i="11"/>
  <c r="L13" i="11"/>
  <c r="I13" i="11"/>
  <c r="H13" i="11"/>
  <c r="L10" i="11"/>
  <c r="I10" i="11"/>
  <c r="H10" i="11"/>
  <c r="L5" i="11"/>
  <c r="I5" i="11"/>
  <c r="H5" i="11"/>
  <c r="L8" i="11"/>
  <c r="I8" i="11"/>
  <c r="H8" i="11"/>
  <c r="L6" i="11"/>
  <c r="I6" i="11"/>
  <c r="H6" i="11"/>
  <c r="L7" i="11"/>
  <c r="I7" i="11"/>
  <c r="H7" i="11"/>
  <c r="L4" i="11"/>
  <c r="I4" i="11"/>
  <c r="H4" i="11"/>
  <c r="L2" i="11"/>
  <c r="I2" i="11"/>
  <c r="H2" i="11"/>
  <c r="L3" i="11"/>
  <c r="I3" i="11"/>
  <c r="H3" i="11"/>
  <c r="L11" i="10"/>
  <c r="I11" i="10"/>
  <c r="H11" i="10"/>
  <c r="L16" i="10"/>
  <c r="I16" i="10"/>
  <c r="H16" i="10"/>
  <c r="L19" i="10"/>
  <c r="I19" i="10"/>
  <c r="H19" i="10"/>
  <c r="L18" i="10"/>
  <c r="I18" i="10"/>
  <c r="H18" i="10"/>
  <c r="L13" i="10"/>
  <c r="I13" i="10"/>
  <c r="H13" i="10"/>
  <c r="L17" i="10"/>
  <c r="I17" i="10"/>
  <c r="H17" i="10"/>
  <c r="L15" i="10"/>
  <c r="I15" i="10"/>
  <c r="H15" i="10"/>
  <c r="L14" i="10"/>
  <c r="I14" i="10"/>
  <c r="H14" i="10"/>
  <c r="L12" i="10"/>
  <c r="I12" i="10"/>
  <c r="H12" i="10"/>
  <c r="L8" i="10"/>
  <c r="I8" i="10"/>
  <c r="H8" i="10"/>
  <c r="L10" i="10"/>
  <c r="I10" i="10"/>
  <c r="H10" i="10"/>
  <c r="L9" i="10"/>
  <c r="I9" i="10"/>
  <c r="H9" i="10"/>
  <c r="L3" i="10"/>
  <c r="I3" i="10"/>
  <c r="H3" i="10"/>
  <c r="L6" i="10"/>
  <c r="I6" i="10"/>
  <c r="H6" i="10"/>
  <c r="L5" i="10"/>
  <c r="I5" i="10"/>
  <c r="H5" i="10"/>
  <c r="L7" i="10"/>
  <c r="I7" i="10"/>
  <c r="H7" i="10"/>
  <c r="L2" i="10"/>
  <c r="I2" i="10"/>
  <c r="H2" i="10"/>
  <c r="L4" i="10"/>
  <c r="I4" i="10"/>
  <c r="H4" i="10"/>
  <c r="L18" i="9"/>
  <c r="I18" i="9"/>
  <c r="H18" i="9"/>
  <c r="L17" i="9"/>
  <c r="I17" i="9"/>
  <c r="H17" i="9"/>
  <c r="L16" i="9"/>
  <c r="I16" i="9"/>
  <c r="H16" i="9"/>
  <c r="L15" i="9"/>
  <c r="I15" i="9"/>
  <c r="H15" i="9"/>
  <c r="L12" i="9"/>
  <c r="I12" i="9"/>
  <c r="H12" i="9"/>
  <c r="L14" i="9"/>
  <c r="I14" i="9"/>
  <c r="H14" i="9"/>
  <c r="L9" i="9"/>
  <c r="I9" i="9"/>
  <c r="H9" i="9"/>
  <c r="L13" i="9"/>
  <c r="I13" i="9"/>
  <c r="H13" i="9"/>
  <c r="L11" i="9"/>
  <c r="I11" i="9"/>
  <c r="H11" i="9"/>
  <c r="L10" i="9"/>
  <c r="I10" i="9"/>
  <c r="H10" i="9"/>
  <c r="L8" i="9"/>
  <c r="I8" i="9"/>
  <c r="H8" i="9"/>
  <c r="L6" i="9"/>
  <c r="I6" i="9"/>
  <c r="H6" i="9"/>
  <c r="L7" i="9"/>
  <c r="I7" i="9"/>
  <c r="H7" i="9"/>
  <c r="L5" i="9"/>
  <c r="I5" i="9"/>
  <c r="H5" i="9"/>
  <c r="L4" i="9"/>
  <c r="I4" i="9"/>
  <c r="H4" i="9"/>
  <c r="L3" i="9"/>
  <c r="I3" i="9"/>
  <c r="H3" i="9"/>
  <c r="L2" i="9"/>
  <c r="I2" i="9"/>
  <c r="H2" i="9"/>
  <c r="L18" i="8"/>
  <c r="I18" i="8"/>
  <c r="H18" i="8"/>
  <c r="L17" i="8"/>
  <c r="I17" i="8"/>
  <c r="H17" i="8"/>
  <c r="L16" i="8"/>
  <c r="I16" i="8"/>
  <c r="H16" i="8"/>
  <c r="L15" i="8"/>
  <c r="I15" i="8"/>
  <c r="H15" i="8"/>
  <c r="L14" i="8"/>
  <c r="I14" i="8"/>
  <c r="H14" i="8"/>
  <c r="L13" i="8"/>
  <c r="I13" i="8"/>
  <c r="H13" i="8"/>
  <c r="L12" i="8"/>
  <c r="I12" i="8"/>
  <c r="H12" i="8"/>
  <c r="L11" i="8"/>
  <c r="I11" i="8"/>
  <c r="H11" i="8"/>
  <c r="L10" i="8"/>
  <c r="I10" i="8"/>
  <c r="H10" i="8"/>
  <c r="L9" i="8"/>
  <c r="I9" i="8"/>
  <c r="H9" i="8"/>
  <c r="L8" i="8"/>
  <c r="I8" i="8"/>
  <c r="H8" i="8"/>
  <c r="L7" i="8"/>
  <c r="I7" i="8"/>
  <c r="H7" i="8"/>
  <c r="L6" i="8"/>
  <c r="I6" i="8"/>
  <c r="H6" i="8"/>
  <c r="L5" i="8"/>
  <c r="I5" i="8"/>
  <c r="H5" i="8"/>
  <c r="L4" i="8"/>
  <c r="I4" i="8"/>
  <c r="H4" i="8"/>
  <c r="L3" i="8"/>
  <c r="I3" i="8"/>
  <c r="H3" i="8"/>
  <c r="L2" i="8"/>
  <c r="I2" i="8"/>
  <c r="H2" i="8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R3" i="6"/>
  <c r="R2" i="6"/>
  <c r="P3" i="6"/>
  <c r="P21" i="6"/>
  <c r="P20" i="6"/>
  <c r="P19" i="6"/>
  <c r="P15" i="6"/>
  <c r="P18" i="6"/>
  <c r="P17" i="6"/>
  <c r="P14" i="6"/>
  <c r="P16" i="6"/>
  <c r="P13" i="6"/>
  <c r="P12" i="6"/>
  <c r="P4" i="6"/>
  <c r="P11" i="6"/>
  <c r="P10" i="6"/>
  <c r="P9" i="6"/>
  <c r="P6" i="6"/>
  <c r="P7" i="6"/>
  <c r="P8" i="6"/>
  <c r="P5" i="6"/>
  <c r="P2" i="6"/>
  <c r="R4" i="5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3" i="5"/>
  <c r="R2" i="5"/>
  <c r="P5" i="5"/>
  <c r="P3" i="5"/>
  <c r="P8" i="5"/>
  <c r="P7" i="5"/>
  <c r="P9" i="5"/>
  <c r="P11" i="5"/>
  <c r="P12" i="5"/>
  <c r="P13" i="5"/>
  <c r="P14" i="5"/>
  <c r="P10" i="5"/>
  <c r="P15" i="5"/>
  <c r="P6" i="5"/>
  <c r="P16" i="5"/>
  <c r="P17" i="5"/>
  <c r="P19" i="5"/>
  <c r="P18" i="5"/>
  <c r="P21" i="5"/>
  <c r="P20" i="5"/>
  <c r="P4" i="5"/>
  <c r="P2" i="5"/>
  <c r="R5" i="4"/>
  <c r="R6" i="4"/>
  <c r="R7" i="4"/>
  <c r="R8" i="4"/>
  <c r="R9" i="4"/>
  <c r="R10" i="4"/>
  <c r="R11" i="4"/>
  <c r="R12" i="4"/>
  <c r="R13" i="4"/>
  <c r="R14" i="4"/>
  <c r="R15" i="4"/>
  <c r="R4" i="4"/>
  <c r="R3" i="4"/>
  <c r="R2" i="4"/>
  <c r="P4" i="4"/>
  <c r="P5" i="4"/>
  <c r="P7" i="4"/>
  <c r="P6" i="4"/>
  <c r="P8" i="4"/>
  <c r="P9" i="4"/>
  <c r="P10" i="4"/>
  <c r="P12" i="4"/>
  <c r="P13" i="4"/>
  <c r="P11" i="4"/>
  <c r="P14" i="4"/>
  <c r="P15" i="4"/>
  <c r="P3" i="4"/>
  <c r="P2" i="4"/>
  <c r="R4" i="3"/>
  <c r="R5" i="3"/>
  <c r="R6" i="3"/>
  <c r="R7" i="3"/>
  <c r="R8" i="3"/>
  <c r="R9" i="3"/>
  <c r="R10" i="3"/>
  <c r="R11" i="3"/>
  <c r="R13" i="3"/>
  <c r="R12" i="3"/>
  <c r="R14" i="3"/>
  <c r="R15" i="3"/>
  <c r="R16" i="3"/>
  <c r="R17" i="3"/>
  <c r="R18" i="3"/>
  <c r="R19" i="3"/>
  <c r="R3" i="3"/>
  <c r="R2" i="3"/>
  <c r="P6" i="3"/>
  <c r="P5" i="3"/>
  <c r="P4" i="3"/>
  <c r="P7" i="3"/>
  <c r="P8" i="3"/>
  <c r="P9" i="3"/>
  <c r="P10" i="3"/>
  <c r="P11" i="3"/>
  <c r="P13" i="3"/>
  <c r="P12" i="3"/>
  <c r="P14" i="3"/>
  <c r="P15" i="3"/>
  <c r="P17" i="3"/>
  <c r="P18" i="3"/>
  <c r="P16" i="3"/>
  <c r="P19" i="3"/>
  <c r="P3" i="3"/>
  <c r="P2" i="3"/>
  <c r="L21" i="6"/>
  <c r="I21" i="6"/>
  <c r="H21" i="6"/>
  <c r="L20" i="6"/>
  <c r="I20" i="6"/>
  <c r="H20" i="6"/>
  <c r="L19" i="6"/>
  <c r="I19" i="6"/>
  <c r="H19" i="6"/>
  <c r="L15" i="6"/>
  <c r="I15" i="6"/>
  <c r="H15" i="6"/>
  <c r="L18" i="6"/>
  <c r="I18" i="6"/>
  <c r="H18" i="6"/>
  <c r="L17" i="6"/>
  <c r="I17" i="6"/>
  <c r="H17" i="6"/>
  <c r="L14" i="6"/>
  <c r="I14" i="6"/>
  <c r="H14" i="6"/>
  <c r="L16" i="6"/>
  <c r="I16" i="6"/>
  <c r="H16" i="6"/>
  <c r="L13" i="6"/>
  <c r="I13" i="6"/>
  <c r="H13" i="6"/>
  <c r="L12" i="6"/>
  <c r="I12" i="6"/>
  <c r="H12" i="6"/>
  <c r="L4" i="6"/>
  <c r="I4" i="6"/>
  <c r="H4" i="6"/>
  <c r="L11" i="6"/>
  <c r="I11" i="6"/>
  <c r="H11" i="6"/>
  <c r="L10" i="6"/>
  <c r="I10" i="6"/>
  <c r="H10" i="6"/>
  <c r="L9" i="6"/>
  <c r="I9" i="6"/>
  <c r="H9" i="6"/>
  <c r="L6" i="6"/>
  <c r="I6" i="6"/>
  <c r="H6" i="6"/>
  <c r="L7" i="6"/>
  <c r="I7" i="6"/>
  <c r="H7" i="6"/>
  <c r="L8" i="6"/>
  <c r="I8" i="6"/>
  <c r="H8" i="6"/>
  <c r="L5" i="6"/>
  <c r="I5" i="6"/>
  <c r="H5" i="6"/>
  <c r="L2" i="6"/>
  <c r="I2" i="6"/>
  <c r="H2" i="6"/>
  <c r="L3" i="6"/>
  <c r="I3" i="6"/>
  <c r="H3" i="6"/>
  <c r="L20" i="5"/>
  <c r="I20" i="5"/>
  <c r="H20" i="5"/>
  <c r="L21" i="5"/>
  <c r="I21" i="5"/>
  <c r="H21" i="5"/>
  <c r="L18" i="5"/>
  <c r="I18" i="5"/>
  <c r="H18" i="5"/>
  <c r="L19" i="5"/>
  <c r="I19" i="5"/>
  <c r="H19" i="5"/>
  <c r="L17" i="5"/>
  <c r="I17" i="5"/>
  <c r="H17" i="5"/>
  <c r="L16" i="5"/>
  <c r="I16" i="5"/>
  <c r="H16" i="5"/>
  <c r="L6" i="5"/>
  <c r="I6" i="5"/>
  <c r="H6" i="5"/>
  <c r="L15" i="5"/>
  <c r="I15" i="5"/>
  <c r="H15" i="5"/>
  <c r="L10" i="5"/>
  <c r="I10" i="5"/>
  <c r="H10" i="5"/>
  <c r="L14" i="5"/>
  <c r="I14" i="5"/>
  <c r="H14" i="5"/>
  <c r="L13" i="5"/>
  <c r="I13" i="5"/>
  <c r="H13" i="5"/>
  <c r="L12" i="5"/>
  <c r="I12" i="5"/>
  <c r="H12" i="5"/>
  <c r="L11" i="5"/>
  <c r="I11" i="5"/>
  <c r="H11" i="5"/>
  <c r="L9" i="5"/>
  <c r="I9" i="5"/>
  <c r="H9" i="5"/>
  <c r="L7" i="5"/>
  <c r="I7" i="5"/>
  <c r="H7" i="5"/>
  <c r="L8" i="5"/>
  <c r="I8" i="5"/>
  <c r="H8" i="5"/>
  <c r="L3" i="5"/>
  <c r="I3" i="5"/>
  <c r="H3" i="5"/>
  <c r="L5" i="5"/>
  <c r="I5" i="5"/>
  <c r="H5" i="5"/>
  <c r="L4" i="5"/>
  <c r="I4" i="5"/>
  <c r="H4" i="5"/>
  <c r="L2" i="5"/>
  <c r="I2" i="5"/>
  <c r="H2" i="5"/>
  <c r="L15" i="4"/>
  <c r="I15" i="4"/>
  <c r="H15" i="4"/>
  <c r="L14" i="4"/>
  <c r="I14" i="4"/>
  <c r="H14" i="4"/>
  <c r="L11" i="4"/>
  <c r="I11" i="4"/>
  <c r="H11" i="4"/>
  <c r="L13" i="4"/>
  <c r="I13" i="4"/>
  <c r="H13" i="4"/>
  <c r="L12" i="4"/>
  <c r="I12" i="4"/>
  <c r="H12" i="4"/>
  <c r="L10" i="4"/>
  <c r="I10" i="4"/>
  <c r="H10" i="4"/>
  <c r="L9" i="4"/>
  <c r="I9" i="4"/>
  <c r="H9" i="4"/>
  <c r="L8" i="4"/>
  <c r="I8" i="4"/>
  <c r="H8" i="4"/>
  <c r="L6" i="4"/>
  <c r="I6" i="4"/>
  <c r="H6" i="4"/>
  <c r="L7" i="4"/>
  <c r="I7" i="4"/>
  <c r="H7" i="4"/>
  <c r="L5" i="4"/>
  <c r="I5" i="4"/>
  <c r="H5" i="4"/>
  <c r="L4" i="4"/>
  <c r="I4" i="4"/>
  <c r="H4" i="4"/>
  <c r="L3" i="4"/>
  <c r="I3" i="4"/>
  <c r="H3" i="4"/>
  <c r="L2" i="4"/>
  <c r="I2" i="4"/>
  <c r="H2" i="4"/>
  <c r="L19" i="3"/>
  <c r="I19" i="3"/>
  <c r="H19" i="3"/>
  <c r="L18" i="3"/>
  <c r="I18" i="3"/>
  <c r="H18" i="3"/>
  <c r="L17" i="3"/>
  <c r="I17" i="3"/>
  <c r="H17" i="3"/>
  <c r="L16" i="3"/>
  <c r="I16" i="3"/>
  <c r="H16" i="3"/>
  <c r="L15" i="3"/>
  <c r="I15" i="3"/>
  <c r="H15" i="3"/>
  <c r="L14" i="3"/>
  <c r="I14" i="3"/>
  <c r="H14" i="3"/>
  <c r="L12" i="3"/>
  <c r="I12" i="3"/>
  <c r="H12" i="3"/>
  <c r="L13" i="3"/>
  <c r="I13" i="3"/>
  <c r="H13" i="3"/>
  <c r="L11" i="3"/>
  <c r="I11" i="3"/>
  <c r="H11" i="3"/>
  <c r="L10" i="3"/>
  <c r="I10" i="3"/>
  <c r="H10" i="3"/>
  <c r="L9" i="3"/>
  <c r="I9" i="3"/>
  <c r="H9" i="3"/>
  <c r="L8" i="3"/>
  <c r="I8" i="3"/>
  <c r="H8" i="3"/>
  <c r="L7" i="3"/>
  <c r="I7" i="3"/>
  <c r="H7" i="3"/>
  <c r="L6" i="3"/>
  <c r="I6" i="3"/>
  <c r="H6" i="3"/>
  <c r="L5" i="3"/>
  <c r="I5" i="3"/>
  <c r="H5" i="3"/>
  <c r="L4" i="3"/>
  <c r="I4" i="3"/>
  <c r="H4" i="3"/>
  <c r="L3" i="3"/>
  <c r="I3" i="3"/>
  <c r="H3" i="3"/>
  <c r="L2" i="3"/>
  <c r="I2" i="3"/>
  <c r="H2" i="3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3" i="1" l="1"/>
  <c r="R2" i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3" i="2"/>
  <c r="R2" i="2"/>
  <c r="R4" i="7"/>
  <c r="R5" i="7"/>
  <c r="R6" i="7"/>
  <c r="R7" i="7"/>
  <c r="R8" i="7"/>
  <c r="R9" i="7"/>
  <c r="R10" i="7"/>
  <c r="R11" i="7"/>
  <c r="R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50" i="7"/>
  <c r="R51" i="7"/>
  <c r="R52" i="7"/>
  <c r="R53" i="7"/>
  <c r="R54" i="7"/>
  <c r="R55" i="7"/>
  <c r="R56" i="7"/>
  <c r="R57" i="7"/>
  <c r="R58" i="7"/>
  <c r="R59" i="7"/>
  <c r="R60" i="7"/>
  <c r="R61" i="7"/>
  <c r="R62" i="7"/>
  <c r="R63" i="7"/>
  <c r="R64" i="7"/>
  <c r="R65" i="7"/>
  <c r="R66" i="7"/>
  <c r="R67" i="7"/>
  <c r="R68" i="7"/>
  <c r="R69" i="7"/>
  <c r="R70" i="7"/>
  <c r="R71" i="7"/>
  <c r="R72" i="7"/>
  <c r="R73" i="7"/>
  <c r="R74" i="7"/>
  <c r="R75" i="7"/>
  <c r="R76" i="7"/>
  <c r="R77" i="7"/>
  <c r="R78" i="7"/>
  <c r="R79" i="7"/>
  <c r="R80" i="7"/>
  <c r="R81" i="7"/>
  <c r="R82" i="7"/>
  <c r="R83" i="7"/>
  <c r="R84" i="7"/>
  <c r="R85" i="7"/>
  <c r="R86" i="7"/>
  <c r="R87" i="7"/>
  <c r="R88" i="7"/>
  <c r="R89" i="7"/>
  <c r="R90" i="7"/>
  <c r="R91" i="7"/>
  <c r="R92" i="7"/>
  <c r="R93" i="7"/>
  <c r="R94" i="7"/>
  <c r="R95" i="7"/>
  <c r="R96" i="7"/>
  <c r="R97" i="7"/>
  <c r="R98" i="7"/>
  <c r="R99" i="7"/>
  <c r="R100" i="7"/>
  <c r="R101" i="7"/>
  <c r="R3" i="7"/>
  <c r="R2" i="7"/>
  <c r="P3" i="1"/>
  <c r="P9" i="1"/>
  <c r="P7" i="1"/>
  <c r="P8" i="1"/>
  <c r="P10" i="1"/>
  <c r="P4" i="1"/>
  <c r="P12" i="1"/>
  <c r="P14" i="1"/>
  <c r="P13" i="1"/>
  <c r="P16" i="1"/>
  <c r="P11" i="1"/>
  <c r="P15" i="1"/>
  <c r="P19" i="1"/>
  <c r="P2" i="1"/>
  <c r="P17" i="1"/>
  <c r="P21" i="1"/>
  <c r="P25" i="1"/>
  <c r="P22" i="1"/>
  <c r="P26" i="1"/>
  <c r="P24" i="1"/>
  <c r="P28" i="1"/>
  <c r="P20" i="1"/>
  <c r="P30" i="1"/>
  <c r="P23" i="1"/>
  <c r="P33" i="1"/>
  <c r="P36" i="1"/>
  <c r="P35" i="1"/>
  <c r="P32" i="1"/>
  <c r="P34" i="1"/>
  <c r="P31" i="1"/>
  <c r="P37" i="1"/>
  <c r="P39" i="1"/>
  <c r="P40" i="1"/>
  <c r="P41" i="1"/>
  <c r="P27" i="1"/>
  <c r="P42" i="1"/>
  <c r="P49" i="1"/>
  <c r="P48" i="1"/>
  <c r="P38" i="1"/>
  <c r="P47" i="1"/>
  <c r="P44" i="1"/>
  <c r="P43" i="1"/>
  <c r="P29" i="1"/>
  <c r="P53" i="1"/>
  <c r="P50" i="1"/>
  <c r="P55" i="1"/>
  <c r="P54" i="1"/>
  <c r="P56" i="1"/>
  <c r="P61" i="1"/>
  <c r="P59" i="1"/>
  <c r="P58" i="1"/>
  <c r="P45" i="1"/>
  <c r="P60" i="1"/>
  <c r="P64" i="1"/>
  <c r="P46" i="1"/>
  <c r="P63" i="1"/>
  <c r="P62" i="1"/>
  <c r="P65" i="1"/>
  <c r="P66" i="1"/>
  <c r="P67" i="1"/>
  <c r="P68" i="1"/>
  <c r="P69" i="1"/>
  <c r="P51" i="1"/>
  <c r="P57" i="1"/>
  <c r="P18" i="1"/>
  <c r="P52" i="1"/>
  <c r="P6" i="1"/>
  <c r="P5" i="1"/>
  <c r="P2" i="2"/>
  <c r="P7" i="2"/>
  <c r="P5" i="2"/>
  <c r="P9" i="2"/>
  <c r="P10" i="2"/>
  <c r="P13" i="2"/>
  <c r="P15" i="2"/>
  <c r="P14" i="2"/>
  <c r="P11" i="2"/>
  <c r="P17" i="2"/>
  <c r="P19" i="2"/>
  <c r="P8" i="2"/>
  <c r="P23" i="2"/>
  <c r="P20" i="2"/>
  <c r="P16" i="2"/>
  <c r="P24" i="2"/>
  <c r="P21" i="2"/>
  <c r="P25" i="2"/>
  <c r="P6" i="2"/>
  <c r="P22" i="2"/>
  <c r="P27" i="2"/>
  <c r="P12" i="2"/>
  <c r="P28" i="2"/>
  <c r="P29" i="2"/>
  <c r="P30" i="2"/>
  <c r="P36" i="2"/>
  <c r="P32" i="2"/>
  <c r="P31" i="2"/>
  <c r="P33" i="2"/>
  <c r="P34" i="2"/>
  <c r="P37" i="2"/>
  <c r="P26" i="2"/>
  <c r="P38" i="2"/>
  <c r="P39" i="2"/>
  <c r="P41" i="2"/>
  <c r="P40" i="2"/>
  <c r="P18" i="2"/>
  <c r="P43" i="2"/>
  <c r="P45" i="2"/>
  <c r="P42" i="2"/>
  <c r="P35" i="2"/>
  <c r="P44" i="2"/>
  <c r="P46" i="2"/>
  <c r="P49" i="2"/>
  <c r="P50" i="2"/>
  <c r="P47" i="2"/>
  <c r="P52" i="2"/>
  <c r="P53" i="2"/>
  <c r="P51" i="2"/>
  <c r="P55" i="2"/>
  <c r="P57" i="2"/>
  <c r="P48" i="2"/>
  <c r="P59" i="2"/>
  <c r="P54" i="2"/>
  <c r="P58" i="2"/>
  <c r="P60" i="2"/>
  <c r="P56" i="2"/>
  <c r="P61" i="2"/>
  <c r="P62" i="2"/>
  <c r="P63" i="2"/>
  <c r="P64" i="2"/>
  <c r="P66" i="2"/>
  <c r="P67" i="2"/>
  <c r="P68" i="2"/>
  <c r="P69" i="2"/>
  <c r="P70" i="2"/>
  <c r="P71" i="2"/>
  <c r="P72" i="2"/>
  <c r="P65" i="2"/>
  <c r="P4" i="2"/>
  <c r="P3" i="2"/>
  <c r="P5" i="7"/>
  <c r="P6" i="7"/>
  <c r="P9" i="7"/>
  <c r="P8" i="7"/>
  <c r="P12" i="7"/>
  <c r="P4" i="7"/>
  <c r="P10" i="7"/>
  <c r="P13" i="7"/>
  <c r="P7" i="7"/>
  <c r="P16" i="7"/>
  <c r="P14" i="7"/>
  <c r="P11" i="7"/>
  <c r="P15" i="7"/>
  <c r="P18" i="7"/>
  <c r="P19" i="7"/>
  <c r="P22" i="7"/>
  <c r="P21" i="7"/>
  <c r="P24" i="7"/>
  <c r="P17" i="7"/>
  <c r="P23" i="7"/>
  <c r="P25" i="7"/>
  <c r="P20" i="7"/>
  <c r="P26" i="7"/>
  <c r="P28" i="7"/>
  <c r="P29" i="7"/>
  <c r="P27" i="7"/>
  <c r="P30" i="7"/>
  <c r="P37" i="7"/>
  <c r="P31" i="7"/>
  <c r="P33" i="7"/>
  <c r="P34" i="7"/>
  <c r="P38" i="7"/>
  <c r="P36" i="7"/>
  <c r="P39" i="7"/>
  <c r="P35" i="7"/>
  <c r="P32" i="7"/>
  <c r="P41" i="7"/>
  <c r="P42" i="7"/>
  <c r="P43" i="7"/>
  <c r="P40" i="7"/>
  <c r="P44" i="7"/>
  <c r="P47" i="7"/>
  <c r="P48" i="7"/>
  <c r="P45" i="7"/>
  <c r="P46" i="7"/>
  <c r="P50" i="7"/>
  <c r="P52" i="7"/>
  <c r="P53" i="7"/>
  <c r="P51" i="7"/>
  <c r="P56" i="7"/>
  <c r="P57" i="7"/>
  <c r="P58" i="7"/>
  <c r="P55" i="7"/>
  <c r="P59" i="7"/>
  <c r="P60" i="7"/>
  <c r="P54" i="7"/>
  <c r="P49" i="7"/>
  <c r="P61" i="7"/>
  <c r="P63" i="7"/>
  <c r="P62" i="7"/>
  <c r="P67" i="7"/>
  <c r="P65" i="7"/>
  <c r="P64" i="7"/>
  <c r="P70" i="7"/>
  <c r="P69" i="7"/>
  <c r="P66" i="7"/>
  <c r="P72" i="7"/>
  <c r="P71" i="7"/>
  <c r="P74" i="7"/>
  <c r="P75" i="7"/>
  <c r="P68" i="7"/>
  <c r="P73" i="7"/>
  <c r="P76" i="7"/>
  <c r="P77" i="7"/>
  <c r="P78" i="7"/>
  <c r="P79" i="7"/>
  <c r="P80" i="7"/>
  <c r="P82" i="7"/>
  <c r="P83" i="7"/>
  <c r="P84" i="7"/>
  <c r="P85" i="7"/>
  <c r="P81" i="7"/>
  <c r="P86" i="7"/>
  <c r="P88" i="7"/>
  <c r="P89" i="7"/>
  <c r="P87" i="7"/>
  <c r="P90" i="7"/>
  <c r="P93" i="7"/>
  <c r="P95" i="7"/>
  <c r="P92" i="7"/>
  <c r="P94" i="7"/>
  <c r="P91" i="7"/>
  <c r="P99" i="7"/>
  <c r="P97" i="7"/>
  <c r="P96" i="7"/>
  <c r="P98" i="7"/>
  <c r="P101" i="7"/>
  <c r="P100" i="7"/>
  <c r="P3" i="7"/>
  <c r="P2" i="7"/>
  <c r="L100" i="7" l="1"/>
  <c r="I100" i="7"/>
  <c r="H100" i="7"/>
  <c r="L101" i="7"/>
  <c r="I101" i="7"/>
  <c r="H101" i="7"/>
  <c r="L98" i="7"/>
  <c r="I98" i="7"/>
  <c r="H98" i="7"/>
  <c r="L96" i="7"/>
  <c r="I96" i="7"/>
  <c r="H96" i="7"/>
  <c r="L97" i="7"/>
  <c r="I97" i="7"/>
  <c r="H97" i="7"/>
  <c r="L99" i="7"/>
  <c r="I99" i="7"/>
  <c r="H99" i="7"/>
  <c r="L91" i="7"/>
  <c r="I91" i="7"/>
  <c r="H91" i="7"/>
  <c r="L94" i="7"/>
  <c r="I94" i="7"/>
  <c r="H94" i="7"/>
  <c r="L92" i="7"/>
  <c r="I92" i="7"/>
  <c r="H92" i="7"/>
  <c r="L95" i="7"/>
  <c r="I95" i="7"/>
  <c r="H95" i="7"/>
  <c r="L93" i="7"/>
  <c r="I93" i="7"/>
  <c r="H93" i="7"/>
  <c r="L90" i="7"/>
  <c r="I90" i="7"/>
  <c r="H90" i="7"/>
  <c r="L87" i="7"/>
  <c r="I87" i="7"/>
  <c r="H87" i="7"/>
  <c r="L89" i="7"/>
  <c r="I89" i="7"/>
  <c r="H89" i="7"/>
  <c r="L88" i="7"/>
  <c r="I88" i="7"/>
  <c r="H88" i="7"/>
  <c r="L86" i="7"/>
  <c r="I86" i="7"/>
  <c r="H86" i="7"/>
  <c r="L81" i="7"/>
  <c r="I81" i="7"/>
  <c r="H81" i="7"/>
  <c r="L85" i="7"/>
  <c r="I85" i="7"/>
  <c r="H85" i="7"/>
  <c r="L84" i="7"/>
  <c r="I84" i="7"/>
  <c r="H84" i="7"/>
  <c r="L83" i="7"/>
  <c r="I83" i="7"/>
  <c r="H83" i="7"/>
  <c r="L82" i="7"/>
  <c r="I82" i="7"/>
  <c r="H82" i="7"/>
  <c r="L80" i="7"/>
  <c r="I80" i="7"/>
  <c r="H80" i="7"/>
  <c r="L79" i="7"/>
  <c r="I79" i="7"/>
  <c r="H79" i="7"/>
  <c r="L78" i="7"/>
  <c r="I78" i="7"/>
  <c r="H78" i="7"/>
  <c r="L77" i="7"/>
  <c r="I77" i="7"/>
  <c r="H77" i="7"/>
  <c r="L76" i="7"/>
  <c r="I76" i="7"/>
  <c r="H76" i="7"/>
  <c r="L73" i="7"/>
  <c r="I73" i="7"/>
  <c r="H73" i="7"/>
  <c r="L68" i="7"/>
  <c r="I68" i="7"/>
  <c r="H68" i="7"/>
  <c r="L75" i="7"/>
  <c r="I75" i="7"/>
  <c r="H75" i="7"/>
  <c r="L74" i="7"/>
  <c r="I74" i="7"/>
  <c r="H74" i="7"/>
  <c r="L71" i="7"/>
  <c r="I71" i="7"/>
  <c r="H71" i="7"/>
  <c r="L72" i="7"/>
  <c r="I72" i="7"/>
  <c r="H72" i="7"/>
  <c r="L66" i="7"/>
  <c r="I66" i="7"/>
  <c r="H66" i="7"/>
  <c r="L69" i="7"/>
  <c r="I69" i="7"/>
  <c r="H69" i="7"/>
  <c r="L70" i="7"/>
  <c r="I70" i="7"/>
  <c r="H70" i="7"/>
  <c r="L64" i="7"/>
  <c r="I64" i="7"/>
  <c r="H64" i="7"/>
  <c r="L65" i="7"/>
  <c r="I65" i="7"/>
  <c r="H65" i="7"/>
  <c r="L67" i="7"/>
  <c r="I67" i="7"/>
  <c r="H67" i="7"/>
  <c r="L62" i="7"/>
  <c r="I62" i="7"/>
  <c r="H62" i="7"/>
  <c r="L63" i="7"/>
  <c r="I63" i="7"/>
  <c r="H63" i="7"/>
  <c r="L61" i="7"/>
  <c r="I61" i="7"/>
  <c r="H61" i="7"/>
  <c r="L49" i="7"/>
  <c r="I49" i="7"/>
  <c r="H49" i="7"/>
  <c r="L54" i="7"/>
  <c r="I54" i="7"/>
  <c r="H54" i="7"/>
  <c r="L60" i="7"/>
  <c r="I60" i="7"/>
  <c r="H60" i="7"/>
  <c r="L59" i="7"/>
  <c r="I59" i="7"/>
  <c r="H59" i="7"/>
  <c r="L55" i="7"/>
  <c r="I55" i="7"/>
  <c r="H55" i="7"/>
  <c r="L58" i="7"/>
  <c r="I58" i="7"/>
  <c r="H58" i="7"/>
  <c r="L57" i="7"/>
  <c r="I57" i="7"/>
  <c r="H57" i="7"/>
  <c r="L56" i="7"/>
  <c r="I56" i="7"/>
  <c r="H56" i="7"/>
  <c r="L51" i="7"/>
  <c r="I51" i="7"/>
  <c r="H51" i="7"/>
  <c r="L53" i="7"/>
  <c r="I53" i="7"/>
  <c r="H53" i="7"/>
  <c r="L52" i="7"/>
  <c r="I52" i="7"/>
  <c r="H52" i="7"/>
  <c r="L50" i="7"/>
  <c r="I50" i="7"/>
  <c r="H50" i="7"/>
  <c r="L46" i="7"/>
  <c r="I46" i="7"/>
  <c r="H46" i="7"/>
  <c r="L45" i="7"/>
  <c r="I45" i="7"/>
  <c r="H45" i="7"/>
  <c r="L48" i="7"/>
  <c r="I48" i="7"/>
  <c r="H48" i="7"/>
  <c r="L47" i="7"/>
  <c r="I47" i="7"/>
  <c r="H47" i="7"/>
  <c r="L44" i="7"/>
  <c r="I44" i="7"/>
  <c r="H44" i="7"/>
  <c r="L40" i="7"/>
  <c r="I40" i="7"/>
  <c r="H40" i="7"/>
  <c r="L43" i="7"/>
  <c r="I43" i="7"/>
  <c r="H43" i="7"/>
  <c r="L42" i="7"/>
  <c r="I42" i="7"/>
  <c r="H42" i="7"/>
  <c r="L41" i="7"/>
  <c r="I41" i="7"/>
  <c r="H41" i="7"/>
  <c r="L32" i="7"/>
  <c r="I32" i="7"/>
  <c r="H32" i="7"/>
  <c r="L35" i="7"/>
  <c r="I35" i="7"/>
  <c r="H35" i="7"/>
  <c r="L39" i="7"/>
  <c r="I39" i="7"/>
  <c r="H39" i="7"/>
  <c r="L36" i="7"/>
  <c r="I36" i="7"/>
  <c r="H36" i="7"/>
  <c r="L38" i="7"/>
  <c r="I38" i="7"/>
  <c r="H38" i="7"/>
  <c r="L34" i="7"/>
  <c r="I34" i="7"/>
  <c r="H34" i="7"/>
  <c r="L33" i="7"/>
  <c r="I33" i="7"/>
  <c r="H33" i="7"/>
  <c r="L31" i="7"/>
  <c r="I31" i="7"/>
  <c r="H31" i="7"/>
  <c r="L37" i="7"/>
  <c r="I37" i="7"/>
  <c r="H37" i="7"/>
  <c r="L30" i="7"/>
  <c r="I30" i="7"/>
  <c r="H30" i="7"/>
  <c r="L27" i="7"/>
  <c r="I27" i="7"/>
  <c r="H27" i="7"/>
  <c r="L29" i="7"/>
  <c r="I29" i="7"/>
  <c r="H29" i="7"/>
  <c r="L28" i="7"/>
  <c r="I28" i="7"/>
  <c r="H28" i="7"/>
  <c r="L26" i="7"/>
  <c r="I26" i="7"/>
  <c r="H26" i="7"/>
  <c r="L20" i="7"/>
  <c r="I20" i="7"/>
  <c r="H20" i="7"/>
  <c r="L25" i="7"/>
  <c r="I25" i="7"/>
  <c r="H25" i="7"/>
  <c r="L23" i="7"/>
  <c r="I23" i="7"/>
  <c r="H23" i="7"/>
  <c r="L17" i="7"/>
  <c r="I17" i="7"/>
  <c r="H17" i="7"/>
  <c r="L24" i="7"/>
  <c r="I24" i="7"/>
  <c r="H24" i="7"/>
  <c r="L21" i="7"/>
  <c r="I21" i="7"/>
  <c r="H21" i="7"/>
  <c r="L22" i="7"/>
  <c r="I22" i="7"/>
  <c r="H22" i="7"/>
  <c r="L19" i="7"/>
  <c r="I19" i="7"/>
  <c r="H19" i="7"/>
  <c r="L18" i="7"/>
  <c r="I18" i="7"/>
  <c r="H18" i="7"/>
  <c r="L15" i="7"/>
  <c r="I15" i="7"/>
  <c r="H15" i="7"/>
  <c r="L11" i="7"/>
  <c r="I11" i="7"/>
  <c r="H11" i="7"/>
  <c r="L14" i="7"/>
  <c r="I14" i="7"/>
  <c r="H14" i="7"/>
  <c r="L16" i="7"/>
  <c r="I16" i="7"/>
  <c r="H16" i="7"/>
  <c r="L7" i="7"/>
  <c r="I7" i="7"/>
  <c r="H7" i="7"/>
  <c r="L13" i="7"/>
  <c r="I13" i="7"/>
  <c r="H13" i="7"/>
  <c r="L10" i="7"/>
  <c r="I10" i="7"/>
  <c r="H10" i="7"/>
  <c r="L4" i="7"/>
  <c r="I4" i="7"/>
  <c r="H4" i="7"/>
  <c r="L12" i="7"/>
  <c r="I12" i="7"/>
  <c r="H12" i="7"/>
  <c r="L8" i="7"/>
  <c r="I8" i="7"/>
  <c r="H8" i="7"/>
  <c r="L9" i="7"/>
  <c r="I9" i="7"/>
  <c r="H9" i="7"/>
  <c r="L6" i="7"/>
  <c r="I6" i="7"/>
  <c r="H6" i="7"/>
  <c r="L5" i="7"/>
  <c r="I5" i="7"/>
  <c r="H5" i="7"/>
  <c r="L3" i="7"/>
  <c r="I3" i="7"/>
  <c r="H3" i="7"/>
  <c r="L2" i="7"/>
  <c r="I2" i="7"/>
  <c r="H2" i="7"/>
  <c r="L65" i="2"/>
  <c r="I65" i="2"/>
  <c r="H65" i="2"/>
  <c r="L72" i="2"/>
  <c r="I72" i="2"/>
  <c r="H72" i="2"/>
  <c r="L71" i="2"/>
  <c r="I71" i="2"/>
  <c r="H71" i="2"/>
  <c r="L70" i="2"/>
  <c r="I70" i="2"/>
  <c r="H70" i="2"/>
  <c r="L69" i="2"/>
  <c r="I69" i="2"/>
  <c r="H69" i="2"/>
  <c r="L68" i="2"/>
  <c r="I68" i="2"/>
  <c r="H68" i="2"/>
  <c r="L67" i="2"/>
  <c r="I67" i="2"/>
  <c r="H67" i="2"/>
  <c r="L66" i="2"/>
  <c r="I66" i="2"/>
  <c r="H66" i="2"/>
  <c r="L64" i="2"/>
  <c r="I64" i="2"/>
  <c r="H64" i="2"/>
  <c r="L63" i="2"/>
  <c r="I63" i="2"/>
  <c r="H63" i="2"/>
  <c r="L62" i="2"/>
  <c r="I62" i="2"/>
  <c r="H62" i="2"/>
  <c r="L61" i="2"/>
  <c r="I61" i="2"/>
  <c r="H61" i="2"/>
  <c r="L56" i="2"/>
  <c r="I56" i="2"/>
  <c r="H56" i="2"/>
  <c r="L60" i="2"/>
  <c r="I60" i="2"/>
  <c r="H60" i="2"/>
  <c r="L58" i="2"/>
  <c r="I58" i="2"/>
  <c r="H58" i="2"/>
  <c r="L54" i="2"/>
  <c r="I54" i="2"/>
  <c r="H54" i="2"/>
  <c r="L59" i="2"/>
  <c r="I59" i="2"/>
  <c r="H59" i="2"/>
  <c r="L48" i="2"/>
  <c r="I48" i="2"/>
  <c r="H48" i="2"/>
  <c r="L57" i="2"/>
  <c r="I57" i="2"/>
  <c r="H57" i="2"/>
  <c r="L55" i="2"/>
  <c r="I55" i="2"/>
  <c r="H55" i="2"/>
  <c r="L51" i="2"/>
  <c r="I51" i="2"/>
  <c r="H51" i="2"/>
  <c r="L53" i="2"/>
  <c r="I53" i="2"/>
  <c r="H53" i="2"/>
  <c r="L52" i="2"/>
  <c r="I52" i="2"/>
  <c r="H52" i="2"/>
  <c r="L47" i="2"/>
  <c r="I47" i="2"/>
  <c r="H47" i="2"/>
  <c r="L50" i="2"/>
  <c r="I50" i="2"/>
  <c r="H50" i="2"/>
  <c r="L49" i="2"/>
  <c r="I49" i="2"/>
  <c r="H49" i="2"/>
  <c r="L46" i="2"/>
  <c r="I46" i="2"/>
  <c r="H46" i="2"/>
  <c r="L44" i="2"/>
  <c r="I44" i="2"/>
  <c r="H44" i="2"/>
  <c r="L35" i="2"/>
  <c r="I35" i="2"/>
  <c r="H35" i="2"/>
  <c r="L42" i="2"/>
  <c r="I42" i="2"/>
  <c r="H42" i="2"/>
  <c r="L45" i="2"/>
  <c r="I45" i="2"/>
  <c r="H45" i="2"/>
  <c r="L43" i="2"/>
  <c r="I43" i="2"/>
  <c r="H43" i="2"/>
  <c r="L18" i="2"/>
  <c r="I18" i="2"/>
  <c r="H18" i="2"/>
  <c r="L40" i="2"/>
  <c r="I40" i="2"/>
  <c r="H40" i="2"/>
  <c r="L41" i="2"/>
  <c r="I41" i="2"/>
  <c r="H41" i="2"/>
  <c r="L39" i="2"/>
  <c r="I39" i="2"/>
  <c r="H39" i="2"/>
  <c r="L38" i="2"/>
  <c r="I38" i="2"/>
  <c r="H38" i="2"/>
  <c r="L26" i="2"/>
  <c r="I26" i="2"/>
  <c r="H26" i="2"/>
  <c r="L37" i="2"/>
  <c r="I37" i="2"/>
  <c r="H37" i="2"/>
  <c r="L34" i="2"/>
  <c r="I34" i="2"/>
  <c r="H34" i="2"/>
  <c r="L33" i="2"/>
  <c r="I33" i="2"/>
  <c r="H33" i="2"/>
  <c r="L31" i="2"/>
  <c r="I31" i="2"/>
  <c r="H31" i="2"/>
  <c r="L32" i="2"/>
  <c r="I32" i="2"/>
  <c r="H32" i="2"/>
  <c r="L36" i="2"/>
  <c r="I36" i="2"/>
  <c r="H36" i="2"/>
  <c r="L30" i="2"/>
  <c r="I30" i="2"/>
  <c r="H30" i="2"/>
  <c r="L29" i="2"/>
  <c r="I29" i="2"/>
  <c r="H29" i="2"/>
  <c r="L28" i="2"/>
  <c r="I28" i="2"/>
  <c r="H28" i="2"/>
  <c r="L12" i="2"/>
  <c r="I12" i="2"/>
  <c r="H12" i="2"/>
  <c r="L27" i="2"/>
  <c r="I27" i="2"/>
  <c r="H27" i="2"/>
  <c r="L22" i="2"/>
  <c r="I22" i="2"/>
  <c r="H22" i="2"/>
  <c r="L6" i="2"/>
  <c r="I6" i="2"/>
  <c r="H6" i="2"/>
  <c r="L25" i="2"/>
  <c r="I25" i="2"/>
  <c r="H25" i="2"/>
  <c r="L21" i="2"/>
  <c r="I21" i="2"/>
  <c r="H21" i="2"/>
  <c r="L24" i="2"/>
  <c r="I24" i="2"/>
  <c r="H24" i="2"/>
  <c r="L16" i="2"/>
  <c r="I16" i="2"/>
  <c r="H16" i="2"/>
  <c r="L20" i="2"/>
  <c r="I20" i="2"/>
  <c r="H20" i="2"/>
  <c r="L23" i="2"/>
  <c r="I23" i="2"/>
  <c r="H23" i="2"/>
  <c r="L8" i="2"/>
  <c r="I8" i="2"/>
  <c r="H8" i="2"/>
  <c r="L19" i="2"/>
  <c r="I19" i="2"/>
  <c r="H19" i="2"/>
  <c r="L17" i="2"/>
  <c r="I17" i="2"/>
  <c r="H17" i="2"/>
  <c r="L11" i="2"/>
  <c r="I11" i="2"/>
  <c r="H11" i="2"/>
  <c r="L14" i="2"/>
  <c r="I14" i="2"/>
  <c r="H14" i="2"/>
  <c r="L15" i="2"/>
  <c r="I15" i="2"/>
  <c r="H15" i="2"/>
  <c r="L13" i="2"/>
  <c r="I13" i="2"/>
  <c r="H13" i="2"/>
  <c r="L10" i="2"/>
  <c r="I10" i="2"/>
  <c r="H10" i="2"/>
  <c r="L9" i="2"/>
  <c r="I9" i="2"/>
  <c r="H9" i="2"/>
  <c r="L5" i="2"/>
  <c r="I5" i="2"/>
  <c r="H5" i="2"/>
  <c r="L7" i="2"/>
  <c r="I7" i="2"/>
  <c r="H7" i="2"/>
  <c r="L2" i="2"/>
  <c r="I2" i="2"/>
  <c r="H2" i="2"/>
  <c r="L4" i="2"/>
  <c r="I4" i="2"/>
  <c r="H4" i="2"/>
  <c r="L3" i="2"/>
  <c r="I3" i="2"/>
  <c r="H3" i="2"/>
  <c r="L6" i="1"/>
  <c r="L3" i="1"/>
  <c r="L9" i="1"/>
  <c r="L7" i="1"/>
  <c r="L8" i="1"/>
  <c r="L10" i="1"/>
  <c r="L4" i="1"/>
  <c r="L12" i="1"/>
  <c r="L14" i="1"/>
  <c r="L13" i="1"/>
  <c r="L16" i="1"/>
  <c r="L11" i="1"/>
  <c r="L15" i="1"/>
  <c r="L19" i="1"/>
  <c r="L2" i="1"/>
  <c r="L17" i="1"/>
  <c r="L21" i="1"/>
  <c r="L25" i="1"/>
  <c r="L22" i="1"/>
  <c r="L26" i="1"/>
  <c r="L24" i="1"/>
  <c r="L28" i="1"/>
  <c r="L20" i="1"/>
  <c r="L30" i="1"/>
  <c r="L23" i="1"/>
  <c r="L33" i="1"/>
  <c r="L36" i="1"/>
  <c r="L35" i="1"/>
  <c r="L32" i="1"/>
  <c r="L34" i="1"/>
  <c r="L31" i="1"/>
  <c r="L37" i="1"/>
  <c r="L39" i="1"/>
  <c r="L40" i="1"/>
  <c r="L41" i="1"/>
  <c r="L27" i="1"/>
  <c r="L42" i="1"/>
  <c r="L49" i="1"/>
  <c r="L48" i="1"/>
  <c r="L38" i="1"/>
  <c r="L47" i="1"/>
  <c r="L44" i="1"/>
  <c r="L43" i="1"/>
  <c r="L29" i="1"/>
  <c r="L53" i="1"/>
  <c r="L50" i="1"/>
  <c r="L55" i="1"/>
  <c r="L54" i="1"/>
  <c r="L56" i="1"/>
  <c r="L61" i="1"/>
  <c r="L59" i="1"/>
  <c r="L58" i="1"/>
  <c r="L45" i="1"/>
  <c r="L60" i="1"/>
  <c r="L64" i="1"/>
  <c r="L46" i="1"/>
  <c r="L63" i="1"/>
  <c r="L62" i="1"/>
  <c r="L65" i="1"/>
  <c r="L66" i="1"/>
  <c r="L67" i="1"/>
  <c r="L68" i="1"/>
  <c r="L69" i="1"/>
  <c r="L51" i="1"/>
  <c r="L57" i="1"/>
  <c r="L18" i="1"/>
  <c r="L52" i="1"/>
  <c r="L5" i="1"/>
  <c r="I6" i="1"/>
  <c r="I3" i="1"/>
  <c r="I9" i="1"/>
  <c r="I7" i="1"/>
  <c r="I8" i="1"/>
  <c r="I10" i="1"/>
  <c r="I4" i="1"/>
  <c r="I12" i="1"/>
  <c r="I14" i="1"/>
  <c r="I13" i="1"/>
  <c r="I16" i="1"/>
  <c r="I11" i="1"/>
  <c r="I15" i="1"/>
  <c r="I19" i="1"/>
  <c r="I2" i="1"/>
  <c r="I17" i="1"/>
  <c r="I21" i="1"/>
  <c r="I25" i="1"/>
  <c r="I22" i="1"/>
  <c r="I26" i="1"/>
  <c r="I24" i="1"/>
  <c r="I28" i="1"/>
  <c r="I20" i="1"/>
  <c r="I30" i="1"/>
  <c r="I23" i="1"/>
  <c r="I33" i="1"/>
  <c r="I36" i="1"/>
  <c r="I35" i="1"/>
  <c r="I32" i="1"/>
  <c r="I34" i="1"/>
  <c r="I31" i="1"/>
  <c r="I37" i="1"/>
  <c r="I39" i="1"/>
  <c r="I40" i="1"/>
  <c r="I41" i="1"/>
  <c r="I27" i="1"/>
  <c r="I42" i="1"/>
  <c r="I49" i="1"/>
  <c r="I48" i="1"/>
  <c r="I38" i="1"/>
  <c r="I47" i="1"/>
  <c r="I44" i="1"/>
  <c r="I43" i="1"/>
  <c r="I29" i="1"/>
  <c r="I53" i="1"/>
  <c r="I50" i="1"/>
  <c r="I55" i="1"/>
  <c r="I54" i="1"/>
  <c r="I56" i="1"/>
  <c r="I61" i="1"/>
  <c r="I59" i="1"/>
  <c r="I58" i="1"/>
  <c r="I45" i="1"/>
  <c r="I60" i="1"/>
  <c r="I64" i="1"/>
  <c r="I46" i="1"/>
  <c r="I63" i="1"/>
  <c r="I62" i="1"/>
  <c r="I65" i="1"/>
  <c r="I66" i="1"/>
  <c r="I67" i="1"/>
  <c r="I68" i="1"/>
  <c r="I69" i="1"/>
  <c r="I51" i="1"/>
  <c r="I57" i="1"/>
  <c r="I18" i="1"/>
  <c r="I52" i="1"/>
  <c r="I5" i="1"/>
  <c r="H6" i="1"/>
  <c r="H3" i="1"/>
  <c r="H9" i="1"/>
  <c r="H7" i="1"/>
  <c r="H8" i="1"/>
  <c r="H10" i="1"/>
  <c r="H4" i="1"/>
  <c r="H12" i="1"/>
  <c r="H14" i="1"/>
  <c r="H13" i="1"/>
  <c r="H16" i="1"/>
  <c r="H11" i="1"/>
  <c r="H15" i="1"/>
  <c r="H19" i="1"/>
  <c r="H2" i="1"/>
  <c r="H17" i="1"/>
  <c r="H21" i="1"/>
  <c r="H25" i="1"/>
  <c r="H22" i="1"/>
  <c r="H26" i="1"/>
  <c r="H24" i="1"/>
  <c r="H28" i="1"/>
  <c r="H20" i="1"/>
  <c r="H30" i="1"/>
  <c r="H23" i="1"/>
  <c r="H33" i="1"/>
  <c r="H36" i="1"/>
  <c r="H35" i="1"/>
  <c r="H32" i="1"/>
  <c r="H34" i="1"/>
  <c r="H31" i="1"/>
  <c r="H37" i="1"/>
  <c r="H39" i="1"/>
  <c r="H40" i="1"/>
  <c r="H41" i="1"/>
  <c r="H27" i="1"/>
  <c r="H42" i="1"/>
  <c r="H49" i="1"/>
  <c r="H48" i="1"/>
  <c r="H38" i="1"/>
  <c r="H47" i="1"/>
  <c r="H44" i="1"/>
  <c r="H43" i="1"/>
  <c r="H29" i="1"/>
  <c r="H53" i="1"/>
  <c r="H50" i="1"/>
  <c r="H55" i="1"/>
  <c r="H54" i="1"/>
  <c r="H56" i="1"/>
  <c r="H61" i="1"/>
  <c r="H59" i="1"/>
  <c r="H58" i="1"/>
  <c r="H45" i="1"/>
  <c r="H60" i="1"/>
  <c r="H64" i="1"/>
  <c r="H46" i="1"/>
  <c r="H63" i="1"/>
  <c r="H62" i="1"/>
  <c r="H65" i="1"/>
  <c r="H66" i="1"/>
  <c r="H67" i="1"/>
  <c r="H68" i="1"/>
  <c r="H69" i="1"/>
  <c r="H51" i="1"/>
  <c r="H57" i="1"/>
  <c r="H18" i="1"/>
  <c r="H52" i="1"/>
  <c r="H5" i="1"/>
</calcChain>
</file>

<file path=xl/sharedStrings.xml><?xml version="1.0" encoding="utf-8"?>
<sst xmlns="http://schemas.openxmlformats.org/spreadsheetml/2006/main" count="1752" uniqueCount="309">
  <si>
    <t>序号</t>
  </si>
  <si>
    <t>学号</t>
  </si>
  <si>
    <t>姓名</t>
  </si>
  <si>
    <t>平均学分绩点</t>
  </si>
  <si>
    <t>德育加分</t>
  </si>
  <si>
    <t>综合测评成绩</t>
  </si>
  <si>
    <t>公益时数</t>
  </si>
  <si>
    <t>献血次数</t>
  </si>
  <si>
    <t>公益时数合计</t>
    <phoneticPr fontId="1" type="noConversion"/>
  </si>
  <si>
    <t>是否有不及格成绩</t>
    <phoneticPr fontId="1" type="noConversion"/>
  </si>
  <si>
    <t>绩点排名</t>
    <phoneticPr fontId="2" type="noConversion"/>
  </si>
  <si>
    <t>绩点排名比例</t>
    <phoneticPr fontId="2" type="noConversion"/>
  </si>
  <si>
    <t>综合评测排名</t>
    <phoneticPr fontId="2" type="noConversion"/>
  </si>
  <si>
    <t>综合评测排名比例</t>
    <phoneticPr fontId="2" type="noConversion"/>
  </si>
  <si>
    <t>有无单科成绩低于65，且未达本班前60%</t>
  </si>
  <si>
    <t>奖学金推荐排名</t>
    <phoneticPr fontId="2" type="noConversion"/>
  </si>
  <si>
    <t>拟评定奖学金等级</t>
    <phoneticPr fontId="2" type="noConversion"/>
  </si>
  <si>
    <t>班级</t>
  </si>
  <si>
    <t>总人数30</t>
    <phoneticPr fontId="1" type="noConversion"/>
  </si>
  <si>
    <t>总人数117</t>
    <phoneticPr fontId="1" type="noConversion"/>
  </si>
  <si>
    <t>海洋化学</t>
  </si>
  <si>
    <t>海洋地质</t>
  </si>
  <si>
    <t>物理海洋</t>
  </si>
  <si>
    <t>海洋生物</t>
  </si>
  <si>
    <t>3班</t>
  </si>
  <si>
    <t>2班</t>
  </si>
  <si>
    <t>4班</t>
  </si>
  <si>
    <t>1班</t>
  </si>
  <si>
    <t>邓心兰</t>
  </si>
  <si>
    <t>彭用一</t>
  </si>
  <si>
    <t>刘佳</t>
  </si>
  <si>
    <t>何泳霓</t>
  </si>
  <si>
    <t>毛琳</t>
  </si>
  <si>
    <t>宋清琳</t>
  </si>
  <si>
    <t>林理娥</t>
  </si>
  <si>
    <t>陈晓淇</t>
  </si>
  <si>
    <t>金凡茗</t>
  </si>
  <si>
    <t>余沁</t>
  </si>
  <si>
    <t>高日旋</t>
  </si>
  <si>
    <t>叶明臻</t>
  </si>
  <si>
    <t>曾俊炜</t>
  </si>
  <si>
    <t>黄倩茹</t>
  </si>
  <si>
    <t>孙瑞贤</t>
  </si>
  <si>
    <t>李华东</t>
  </si>
  <si>
    <t>刘帅</t>
  </si>
  <si>
    <t>谭宇晴</t>
  </si>
  <si>
    <t>梁子君</t>
  </si>
  <si>
    <t>沈逸菁</t>
  </si>
  <si>
    <t>谢昊运</t>
  </si>
  <si>
    <t>罗钧升</t>
  </si>
  <si>
    <t>姬翔</t>
  </si>
  <si>
    <t>陈祺</t>
  </si>
  <si>
    <t>谭佩佩</t>
  </si>
  <si>
    <t>曾煜晶</t>
  </si>
  <si>
    <t>刘兆佳</t>
  </si>
  <si>
    <t>黄薇</t>
  </si>
  <si>
    <t>陈宏波</t>
  </si>
  <si>
    <t>彭锦洲</t>
  </si>
  <si>
    <t>向薇蓉</t>
  </si>
  <si>
    <t>罗杰骏</t>
  </si>
  <si>
    <t>鲍国威</t>
  </si>
  <si>
    <t>葛姝彤</t>
  </si>
  <si>
    <t>刘佳威</t>
  </si>
  <si>
    <t>花茂峰</t>
  </si>
  <si>
    <t>符家杰</t>
  </si>
  <si>
    <t>汤明玥</t>
  </si>
  <si>
    <t>胡良明</t>
  </si>
  <si>
    <t>李文滢</t>
  </si>
  <si>
    <t>刘竞雄</t>
  </si>
  <si>
    <t>郑君浩</t>
  </si>
  <si>
    <t>刘依菁</t>
  </si>
  <si>
    <t>曹志欣</t>
  </si>
  <si>
    <t>张馨予</t>
  </si>
  <si>
    <t>谢世君</t>
  </si>
  <si>
    <t>邓兆辉</t>
  </si>
  <si>
    <t>郑菲婷</t>
  </si>
  <si>
    <t>严彬华</t>
  </si>
  <si>
    <t>周楚英</t>
  </si>
  <si>
    <t>何本钧</t>
  </si>
  <si>
    <t>黎东亮</t>
  </si>
  <si>
    <t>袁崇祯</t>
  </si>
  <si>
    <t>练梓菁</t>
  </si>
  <si>
    <t>丁琪琪</t>
  </si>
  <si>
    <t>陈璇</t>
  </si>
  <si>
    <t>詹志鹏</t>
  </si>
  <si>
    <t>张城磊</t>
  </si>
  <si>
    <t>王浩原</t>
  </si>
  <si>
    <t>张聪</t>
  </si>
  <si>
    <t>谢燕清</t>
  </si>
  <si>
    <t>侯俊凯</t>
  </si>
  <si>
    <t>李锦鑫</t>
  </si>
  <si>
    <t>张慧</t>
  </si>
  <si>
    <t>付全有</t>
  </si>
  <si>
    <t>龚文忠</t>
  </si>
  <si>
    <t>钟文瑄</t>
  </si>
  <si>
    <t>王晓敏</t>
  </si>
  <si>
    <t>张俊林</t>
  </si>
  <si>
    <t>余家荣</t>
  </si>
  <si>
    <t>周星宇</t>
  </si>
  <si>
    <t>黄洁文</t>
  </si>
  <si>
    <t>陈美莲</t>
  </si>
  <si>
    <t>王涵林</t>
  </si>
  <si>
    <t>黄舒允</t>
  </si>
  <si>
    <t>李昭宏</t>
  </si>
  <si>
    <t>李帅</t>
  </si>
  <si>
    <t>王斌</t>
  </si>
  <si>
    <t>薛媛</t>
  </si>
  <si>
    <t>荣衿辉</t>
  </si>
  <si>
    <t>陈晓东</t>
  </si>
  <si>
    <t>陈乐诗</t>
  </si>
  <si>
    <t>周敏仪</t>
  </si>
  <si>
    <t>谢奇伶</t>
  </si>
  <si>
    <t>尚婉凝</t>
  </si>
  <si>
    <t>张田雪钰</t>
  </si>
  <si>
    <t>刘雨琦</t>
  </si>
  <si>
    <t>闫瑜佳</t>
  </si>
  <si>
    <t>吴炜志</t>
  </si>
  <si>
    <t>李中昊</t>
  </si>
  <si>
    <t>施丹娜</t>
  </si>
  <si>
    <t>张家桐</t>
  </si>
  <si>
    <t>苗园园</t>
  </si>
  <si>
    <t>林湘</t>
  </si>
  <si>
    <t>杨荣南</t>
  </si>
  <si>
    <t>曹恺璐</t>
  </si>
  <si>
    <t>何泓锷</t>
  </si>
  <si>
    <t>黄宇焜</t>
  </si>
  <si>
    <t>杨汉全</t>
  </si>
  <si>
    <t>陆晓雍</t>
  </si>
  <si>
    <t>赵泽琦</t>
  </si>
  <si>
    <t>曾伽丽</t>
  </si>
  <si>
    <t>肖雅琦</t>
  </si>
  <si>
    <t>翁珏华</t>
  </si>
  <si>
    <t>王梦君</t>
  </si>
  <si>
    <t>王蓉</t>
  </si>
  <si>
    <t>杨昕霖</t>
  </si>
  <si>
    <t>赖伊琳</t>
  </si>
  <si>
    <t>陈家源</t>
  </si>
  <si>
    <t>林施妤</t>
  </si>
  <si>
    <t>王文君</t>
  </si>
  <si>
    <t>李政圆</t>
  </si>
  <si>
    <t>余靖</t>
  </si>
  <si>
    <t>韦良洁</t>
  </si>
  <si>
    <t>陈慧泉</t>
  </si>
  <si>
    <t>曾文俊</t>
  </si>
  <si>
    <t>李晓明</t>
  </si>
  <si>
    <t>冯征淇</t>
  </si>
  <si>
    <t>李传瑞</t>
  </si>
  <si>
    <t>胡景昱</t>
  </si>
  <si>
    <t>廖丹瑜</t>
  </si>
  <si>
    <t>胡婧妍</t>
  </si>
  <si>
    <t>七林春批</t>
  </si>
  <si>
    <t>赖振林</t>
  </si>
  <si>
    <t>卢梓健</t>
  </si>
  <si>
    <t>王鹏</t>
  </si>
  <si>
    <t>邹雅婷</t>
  </si>
  <si>
    <t>钟琪琪</t>
  </si>
  <si>
    <t>周宇馨</t>
  </si>
  <si>
    <t>彭志勇</t>
  </si>
  <si>
    <t>黄诺</t>
  </si>
  <si>
    <t>盘懿霏</t>
  </si>
  <si>
    <t>彭程</t>
  </si>
  <si>
    <t>吴学万</t>
  </si>
  <si>
    <t>冯孟佳</t>
  </si>
  <si>
    <t>冉海力</t>
  </si>
  <si>
    <t>唐柟</t>
  </si>
  <si>
    <t>张凌云</t>
  </si>
  <si>
    <t>梁泽铭</t>
  </si>
  <si>
    <t>雷振远</t>
  </si>
  <si>
    <t>张瀚洋</t>
  </si>
  <si>
    <t>字倩欣</t>
  </si>
  <si>
    <t>黄锐凯</t>
  </si>
  <si>
    <t>汤雅月</t>
  </si>
  <si>
    <t>王月</t>
  </si>
  <si>
    <t>毛见天</t>
  </si>
  <si>
    <t>李想</t>
  </si>
  <si>
    <t>谭吕晏</t>
  </si>
  <si>
    <t>刘楚滢</t>
  </si>
  <si>
    <t>关志枫</t>
  </si>
  <si>
    <t>李亚楠</t>
  </si>
  <si>
    <t>王睿</t>
  </si>
  <si>
    <t>魏可凡</t>
  </si>
  <si>
    <t>林浩扬</t>
  </si>
  <si>
    <t>叶建波</t>
  </si>
  <si>
    <t>周薇薇</t>
  </si>
  <si>
    <t>张延</t>
  </si>
  <si>
    <t>刘溢世</t>
  </si>
  <si>
    <t>叶绮涵</t>
  </si>
  <si>
    <t>木拉提·哈力克</t>
  </si>
  <si>
    <t>史超奇</t>
  </si>
  <si>
    <t>王思茗</t>
  </si>
  <si>
    <t>郭兆婷</t>
  </si>
  <si>
    <t>卢欣怡</t>
  </si>
  <si>
    <t>吴梓恒</t>
  </si>
  <si>
    <t>徐一萌</t>
  </si>
  <si>
    <t>李思哲</t>
  </si>
  <si>
    <t>卢慧娴</t>
  </si>
  <si>
    <t>罗俊平</t>
  </si>
  <si>
    <t>杨陶然</t>
  </si>
  <si>
    <t>付钰坤</t>
  </si>
  <si>
    <t>胡杰伟</t>
  </si>
  <si>
    <t>马明玮</t>
  </si>
  <si>
    <t>潘皓</t>
  </si>
  <si>
    <t>李悦明</t>
  </si>
  <si>
    <t>何东林</t>
  </si>
  <si>
    <t>洪晓润</t>
  </si>
  <si>
    <t>李周</t>
  </si>
  <si>
    <t>余颖欣</t>
  </si>
  <si>
    <t>王子琪</t>
  </si>
  <si>
    <t>刘心悦</t>
  </si>
  <si>
    <t>王欣然</t>
  </si>
  <si>
    <t>陈心弦</t>
  </si>
  <si>
    <t>林叶</t>
  </si>
  <si>
    <t>严瑾</t>
  </si>
  <si>
    <t>杨腾茂</t>
  </si>
  <si>
    <t>胡豪强</t>
  </si>
  <si>
    <t>刘泉秀</t>
  </si>
  <si>
    <t>刘为峰</t>
  </si>
  <si>
    <t>吴泓璟</t>
  </si>
  <si>
    <t>梁轩广</t>
  </si>
  <si>
    <t>李晓泳</t>
  </si>
  <si>
    <t>李嘉浩</t>
  </si>
  <si>
    <t>陈灏</t>
  </si>
  <si>
    <t>高新贻</t>
  </si>
  <si>
    <t>蔡跃鹏</t>
  </si>
  <si>
    <t>杨雪</t>
  </si>
  <si>
    <t>高瑞超</t>
  </si>
  <si>
    <t>梁佳贤</t>
  </si>
  <si>
    <t>区珀源</t>
  </si>
  <si>
    <t>刘俊杰</t>
  </si>
  <si>
    <t>石泞溪</t>
  </si>
  <si>
    <t>陈诗洁</t>
  </si>
  <si>
    <t>谢泓任</t>
  </si>
  <si>
    <t>杨心惠</t>
  </si>
  <si>
    <t>熊艺轩</t>
  </si>
  <si>
    <t>谈心</t>
  </si>
  <si>
    <t>马禹同</t>
  </si>
  <si>
    <t>伍嘉璇</t>
  </si>
  <si>
    <t>胡宇轩</t>
  </si>
  <si>
    <t>吴文森</t>
  </si>
  <si>
    <t>付赢</t>
  </si>
  <si>
    <t>魏天裕</t>
  </si>
  <si>
    <t>谭咏升</t>
  </si>
  <si>
    <t>马梓郁</t>
  </si>
  <si>
    <t>李芷晴</t>
  </si>
  <si>
    <t>林子雅</t>
  </si>
  <si>
    <t>乔荷玉</t>
  </si>
  <si>
    <t>陈思宇</t>
  </si>
  <si>
    <t>张宇</t>
  </si>
  <si>
    <t>曾昊晖</t>
  </si>
  <si>
    <t>文博贤</t>
  </si>
  <si>
    <t>陈文灿</t>
  </si>
  <si>
    <t>李文婧</t>
  </si>
  <si>
    <t>朱雅琳</t>
  </si>
  <si>
    <t>黄穗璇</t>
  </si>
  <si>
    <t>李梓柯</t>
  </si>
  <si>
    <t>何恒康</t>
  </si>
  <si>
    <t>杨亚鸣</t>
  </si>
  <si>
    <t>张绮琛</t>
  </si>
  <si>
    <t>林诗汇</t>
  </si>
  <si>
    <t>周明谦</t>
  </si>
  <si>
    <t>杨毅凌</t>
  </si>
  <si>
    <t>罗洋欣</t>
  </si>
  <si>
    <t>黄玺恒</t>
  </si>
  <si>
    <t>陈靖希</t>
  </si>
  <si>
    <t>陈松语</t>
  </si>
  <si>
    <t>王颖芝</t>
  </si>
  <si>
    <t>冯志烜</t>
  </si>
  <si>
    <t>杨星烁</t>
  </si>
  <si>
    <t>陈志超</t>
  </si>
  <si>
    <t>陈之丰</t>
  </si>
  <si>
    <t>张俞莹</t>
  </si>
  <si>
    <t>林淼智</t>
  </si>
  <si>
    <t>陈路晟</t>
  </si>
  <si>
    <t>区子宏</t>
  </si>
  <si>
    <t>李旺</t>
  </si>
  <si>
    <t>闫驰</t>
  </si>
  <si>
    <t>陈奂君</t>
  </si>
  <si>
    <t>梁欣欣</t>
  </si>
  <si>
    <t>黄宇洋</t>
  </si>
  <si>
    <t>莫梓峰</t>
  </si>
  <si>
    <t>冯梓瑶</t>
  </si>
  <si>
    <t>郭倍宏</t>
  </si>
  <si>
    <t>胡泽宇</t>
  </si>
  <si>
    <t>林镇健</t>
  </si>
  <si>
    <t>唐嘉灿</t>
  </si>
  <si>
    <t>詹致耿</t>
  </si>
  <si>
    <t>陈均霖</t>
  </si>
  <si>
    <t>徐诚</t>
  </si>
  <si>
    <t>许怡淳</t>
  </si>
  <si>
    <t>德育加分占绩点比例（低于20%）</t>
    <phoneticPr fontId="2" type="noConversion"/>
  </si>
  <si>
    <t>困难等级</t>
  </si>
  <si>
    <t>否</t>
  </si>
  <si>
    <t>是</t>
  </si>
  <si>
    <t>特别困难</t>
  </si>
  <si>
    <t>一般困难</t>
  </si>
  <si>
    <t>比较困难</t>
  </si>
  <si>
    <t>总人数113</t>
    <phoneticPr fontId="1" type="noConversion"/>
  </si>
  <si>
    <t>总人数164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</si>
  <si>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</si>
  <si>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</si>
  <si>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</si>
  <si>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无</t>
    <phoneticPr fontId="1" type="noConversion"/>
  </si>
  <si>
    <t>总人数23</t>
    <phoneticPr fontId="1" type="noConversion"/>
  </si>
  <si>
    <t>总人数32</t>
    <phoneticPr fontId="1" type="noConversion"/>
  </si>
  <si>
    <t>总人数28</t>
    <phoneticPr fontId="1" type="noConversion"/>
  </si>
  <si>
    <t>总人数27</t>
    <phoneticPr fontId="1" type="noConversion"/>
  </si>
  <si>
    <t>有（流体力学）</t>
    <phoneticPr fontId="1" type="noConversion"/>
  </si>
  <si>
    <t>其排序在单科成绩高于65 分的其他三等奖入围者之后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</si>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</sst>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name val="等线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7" fillId="0" borderId="0" applyNumberFormat="0" applyFill="0" applyBorder="0" applyProtection="0">
      <alignment vertical="center"/>
    </xf>
    <xf numFmtId="0" fontId="3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0" fontId="3" fillId="0" borderId="0" xfId="0" applyNumberFormat="1" applyFont="1" applyFill="1" applyBorder="1">
      <alignment vertical="center"/>
    </xf>
    <xf numFmtId="10" fontId="0" fillId="0" borderId="0" xfId="0" applyNumberFormat="1">
      <alignment vertical="center"/>
    </xf>
    <xf numFmtId="10" fontId="3" fillId="0" borderId="0" xfId="0" applyNumberFormat="1" applyFont="1" applyFill="1" applyBorder="1" applyAlignment="1">
      <alignment horizontal="left" vertical="center" wrapText="1"/>
    </xf>
    <xf numFmtId="10" fontId="0" fillId="0" borderId="0" xfId="0" applyNumberFormat="1" applyFill="1">
      <alignment vertical="center"/>
    </xf>
  </cellXfs>
  <cellStyles count="4">
    <cellStyle name="常规" xfId="0" builtinId="0"/>
    <cellStyle name="常规 2" xfId="3" xr:uid="{FCC761E0-53D5-4945-8210-45D03FBBC6F0}"/>
    <cellStyle name="常规 3" xfId="1" xr:uid="{76C88417-5126-404F-B421-184FD45CA72C}"/>
    <cellStyle name="常规 4" xfId="2" xr:uid="{AB1B7703-C3BA-4F62-9323-98EF746894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F9640-F708-40B4-9450-4AAE43218348}">
  <dimension ref="A1:U101"/>
  <sheetViews>
    <sheetView workbookViewId="0">
      <selection activeCell="L17" sqref="L17"/>
    </sheetView>
  </sheetViews>
  <sheetFormatPr defaultRowHeight="14.25" x14ac:dyDescent="0.2"/>
  <cols>
    <col min="8" max="8" width="9" style="17"/>
  </cols>
  <sheetData>
    <row r="1" spans="1:21" s="2" customFormat="1" ht="71.25" x14ac:dyDescent="0.2">
      <c r="A1" s="5" t="s">
        <v>297</v>
      </c>
      <c r="B1" s="5" t="s">
        <v>0</v>
      </c>
      <c r="C1" s="4" t="s">
        <v>17</v>
      </c>
      <c r="D1" s="5" t="s">
        <v>1</v>
      </c>
      <c r="E1" s="5" t="s">
        <v>2</v>
      </c>
      <c r="F1" s="5" t="s">
        <v>3</v>
      </c>
      <c r="G1" s="9" t="s">
        <v>4</v>
      </c>
      <c r="H1" s="18" t="s">
        <v>289</v>
      </c>
      <c r="I1" s="5" t="s">
        <v>5</v>
      </c>
      <c r="J1" s="9" t="s">
        <v>6</v>
      </c>
      <c r="K1" s="9" t="s">
        <v>7</v>
      </c>
      <c r="L1" s="6" t="s">
        <v>8</v>
      </c>
      <c r="M1" s="5" t="s">
        <v>290</v>
      </c>
      <c r="N1" s="5" t="s">
        <v>9</v>
      </c>
      <c r="O1" s="1" t="s">
        <v>10</v>
      </c>
      <c r="P1" s="5" t="s">
        <v>11</v>
      </c>
      <c r="Q1" s="5" t="s">
        <v>12</v>
      </c>
      <c r="R1" s="5" t="s">
        <v>13</v>
      </c>
      <c r="S1" s="5" t="s">
        <v>14</v>
      </c>
      <c r="T1" s="5" t="s">
        <v>15</v>
      </c>
      <c r="U1" s="5" t="s">
        <v>16</v>
      </c>
    </row>
    <row r="2" spans="1:21" s="13" customFormat="1" x14ac:dyDescent="0.2">
      <c r="A2" s="10"/>
      <c r="B2" s="10">
        <v>1</v>
      </c>
      <c r="C2" s="10" t="s">
        <v>24</v>
      </c>
      <c r="D2" s="10">
        <v>19319114</v>
      </c>
      <c r="E2" s="10" t="s">
        <v>189</v>
      </c>
      <c r="F2" s="10">
        <v>4.2869999999999999</v>
      </c>
      <c r="G2" s="15"/>
      <c r="H2" s="16">
        <f t="shared" ref="H2:H33" si="0">G2/F2</f>
        <v>0</v>
      </c>
      <c r="I2" s="10">
        <f t="shared" ref="I2:I33" si="1">F2+G2</f>
        <v>4.2869999999999999</v>
      </c>
      <c r="J2" s="15">
        <v>19</v>
      </c>
      <c r="K2" s="15"/>
      <c r="L2" s="10">
        <f t="shared" ref="L2:L33" si="2">J2+K2*50</f>
        <v>19</v>
      </c>
      <c r="M2" s="10"/>
      <c r="N2" t="s">
        <v>291</v>
      </c>
      <c r="O2" s="10">
        <v>1</v>
      </c>
      <c r="P2" s="16">
        <f t="shared" ref="P2:P33" si="3">O2/164</f>
        <v>6.0975609756097563E-3</v>
      </c>
      <c r="Q2" s="10">
        <v>1</v>
      </c>
      <c r="R2" s="16">
        <f t="shared" ref="R2:R65" si="4">Q2/164</f>
        <v>6.0975609756097563E-3</v>
      </c>
      <c r="S2" s="10" t="s">
        <v>301</v>
      </c>
      <c r="T2" s="10">
        <v>1</v>
      </c>
      <c r="U2" s="10" t="s">
        <v>298</v>
      </c>
    </row>
    <row r="3" spans="1:21" s="13" customFormat="1" x14ac:dyDescent="0.2">
      <c r="A3" s="10"/>
      <c r="B3" s="10">
        <v>2</v>
      </c>
      <c r="C3" s="10" t="s">
        <v>25</v>
      </c>
      <c r="D3" s="10">
        <v>19319033</v>
      </c>
      <c r="E3" s="10" t="s">
        <v>190</v>
      </c>
      <c r="F3" s="10">
        <v>4.234</v>
      </c>
      <c r="G3" s="15">
        <v>1.4999999999999999E-2</v>
      </c>
      <c r="H3" s="16">
        <f t="shared" si="0"/>
        <v>3.5427491733585263E-3</v>
      </c>
      <c r="I3" s="10">
        <f t="shared" si="1"/>
        <v>4.2489999999999997</v>
      </c>
      <c r="J3" s="15">
        <v>19</v>
      </c>
      <c r="K3" s="15"/>
      <c r="L3" s="10">
        <f t="shared" si="2"/>
        <v>19</v>
      </c>
      <c r="M3" s="10"/>
      <c r="N3" t="s">
        <v>291</v>
      </c>
      <c r="O3" s="10">
        <v>2</v>
      </c>
      <c r="P3" s="16">
        <f t="shared" si="3"/>
        <v>1.2195121951219513E-2</v>
      </c>
      <c r="Q3" s="10">
        <v>2</v>
      </c>
      <c r="R3" s="16">
        <f t="shared" si="4"/>
        <v>1.2195121951219513E-2</v>
      </c>
      <c r="S3" s="10" t="s">
        <v>301</v>
      </c>
      <c r="T3" s="10">
        <v>2</v>
      </c>
      <c r="U3" s="10" t="s">
        <v>298</v>
      </c>
    </row>
    <row r="4" spans="1:21" s="13" customFormat="1" x14ac:dyDescent="0.2">
      <c r="A4" s="10"/>
      <c r="B4" s="10">
        <v>3</v>
      </c>
      <c r="C4" s="10" t="s">
        <v>25</v>
      </c>
      <c r="D4" s="10">
        <v>19319086</v>
      </c>
      <c r="E4" s="10" t="s">
        <v>196</v>
      </c>
      <c r="F4" s="10">
        <v>4.0960000000000001</v>
      </c>
      <c r="G4" s="15">
        <v>0.105</v>
      </c>
      <c r="H4" s="16">
        <f t="shared" si="0"/>
        <v>2.5634765625E-2</v>
      </c>
      <c r="I4" s="10">
        <f t="shared" si="1"/>
        <v>4.2010000000000005</v>
      </c>
      <c r="J4" s="15">
        <v>5</v>
      </c>
      <c r="K4" s="15"/>
      <c r="L4" s="10">
        <f t="shared" si="2"/>
        <v>5</v>
      </c>
      <c r="M4" s="10"/>
      <c r="N4" t="s">
        <v>291</v>
      </c>
      <c r="O4" s="10">
        <v>8</v>
      </c>
      <c r="P4" s="16">
        <f t="shared" si="3"/>
        <v>4.878048780487805E-2</v>
      </c>
      <c r="Q4" s="10">
        <v>3</v>
      </c>
      <c r="R4" s="16">
        <f t="shared" si="4"/>
        <v>1.8292682926829267E-2</v>
      </c>
      <c r="S4" s="10" t="s">
        <v>301</v>
      </c>
      <c r="T4" s="10">
        <v>3</v>
      </c>
      <c r="U4" s="10" t="s">
        <v>298</v>
      </c>
    </row>
    <row r="5" spans="1:21" s="13" customFormat="1" x14ac:dyDescent="0.2">
      <c r="A5" s="10"/>
      <c r="B5" s="10">
        <v>4</v>
      </c>
      <c r="C5" s="10" t="s">
        <v>24</v>
      </c>
      <c r="D5" s="10">
        <v>19319085</v>
      </c>
      <c r="E5" s="10" t="s">
        <v>191</v>
      </c>
      <c r="F5" s="10">
        <v>4.1890000000000001</v>
      </c>
      <c r="G5" s="15"/>
      <c r="H5" s="16">
        <f t="shared" si="0"/>
        <v>0</v>
      </c>
      <c r="I5" s="10">
        <f t="shared" si="1"/>
        <v>4.1890000000000001</v>
      </c>
      <c r="J5" s="15">
        <v>71</v>
      </c>
      <c r="K5" s="15"/>
      <c r="L5" s="10">
        <f t="shared" si="2"/>
        <v>71</v>
      </c>
      <c r="M5" s="10"/>
      <c r="N5" t="s">
        <v>291</v>
      </c>
      <c r="O5" s="10">
        <v>3</v>
      </c>
      <c r="P5" s="16">
        <f t="shared" si="3"/>
        <v>1.8292682926829267E-2</v>
      </c>
      <c r="Q5" s="10">
        <v>4</v>
      </c>
      <c r="R5" s="16">
        <f t="shared" si="4"/>
        <v>2.4390243902439025E-2</v>
      </c>
      <c r="S5" s="10" t="s">
        <v>301</v>
      </c>
      <c r="T5" s="10">
        <v>4</v>
      </c>
      <c r="U5" s="10" t="s">
        <v>298</v>
      </c>
    </row>
    <row r="6" spans="1:21" s="13" customFormat="1" x14ac:dyDescent="0.2">
      <c r="A6" s="10"/>
      <c r="B6" s="10">
        <v>5</v>
      </c>
      <c r="C6" s="10" t="s">
        <v>26</v>
      </c>
      <c r="D6" s="10">
        <v>19319124</v>
      </c>
      <c r="E6" s="10" t="s">
        <v>192</v>
      </c>
      <c r="F6" s="10">
        <v>4.181</v>
      </c>
      <c r="G6" s="15"/>
      <c r="H6" s="16">
        <f t="shared" si="0"/>
        <v>0</v>
      </c>
      <c r="I6" s="10">
        <f t="shared" si="1"/>
        <v>4.181</v>
      </c>
      <c r="J6" s="15">
        <v>3</v>
      </c>
      <c r="K6" s="15"/>
      <c r="L6" s="10">
        <f t="shared" si="2"/>
        <v>3</v>
      </c>
      <c r="M6" s="10"/>
      <c r="N6" t="s">
        <v>291</v>
      </c>
      <c r="O6" s="10">
        <v>4</v>
      </c>
      <c r="P6" s="16">
        <f t="shared" si="3"/>
        <v>2.4390243902439025E-2</v>
      </c>
      <c r="Q6" s="10">
        <v>5</v>
      </c>
      <c r="R6" s="16">
        <f t="shared" si="4"/>
        <v>3.048780487804878E-2</v>
      </c>
      <c r="S6" s="10" t="s">
        <v>301</v>
      </c>
      <c r="T6" s="10">
        <v>5</v>
      </c>
      <c r="U6" s="10" t="s">
        <v>298</v>
      </c>
    </row>
    <row r="7" spans="1:21" s="13" customFormat="1" x14ac:dyDescent="0.2">
      <c r="A7" s="10"/>
      <c r="B7" s="10">
        <v>6</v>
      </c>
      <c r="C7" s="10" t="s">
        <v>27</v>
      </c>
      <c r="D7" s="10">
        <v>19319039</v>
      </c>
      <c r="E7" s="10" t="s">
        <v>199</v>
      </c>
      <c r="F7" s="10">
        <v>4.0289999999999999</v>
      </c>
      <c r="G7" s="15">
        <v>0.14000000000000001</v>
      </c>
      <c r="H7" s="16">
        <f t="shared" si="0"/>
        <v>3.4748076445768182E-2</v>
      </c>
      <c r="I7" s="10">
        <f t="shared" si="1"/>
        <v>4.1689999999999996</v>
      </c>
      <c r="J7" s="15">
        <v>91.5</v>
      </c>
      <c r="K7" s="15"/>
      <c r="L7" s="10">
        <f t="shared" si="2"/>
        <v>91.5</v>
      </c>
      <c r="M7" s="10"/>
      <c r="N7" t="s">
        <v>291</v>
      </c>
      <c r="O7" s="10">
        <v>11</v>
      </c>
      <c r="P7" s="16">
        <f t="shared" si="3"/>
        <v>6.7073170731707321E-2</v>
      </c>
      <c r="Q7" s="10">
        <v>6</v>
      </c>
      <c r="R7" s="16">
        <f t="shared" si="4"/>
        <v>3.6585365853658534E-2</v>
      </c>
      <c r="S7" s="10" t="s">
        <v>301</v>
      </c>
      <c r="T7" s="10">
        <v>6</v>
      </c>
      <c r="U7" s="10" t="s">
        <v>298</v>
      </c>
    </row>
    <row r="8" spans="1:21" s="13" customFormat="1" x14ac:dyDescent="0.2">
      <c r="A8" s="10"/>
      <c r="B8" s="10">
        <v>7</v>
      </c>
      <c r="C8" s="10" t="s">
        <v>25</v>
      </c>
      <c r="D8" s="10">
        <v>19319053</v>
      </c>
      <c r="E8" s="10" t="s">
        <v>194</v>
      </c>
      <c r="F8" s="10">
        <v>4.1449999999999996</v>
      </c>
      <c r="G8" s="15">
        <v>0.02</v>
      </c>
      <c r="H8" s="16">
        <f t="shared" si="0"/>
        <v>4.8250904704463214E-3</v>
      </c>
      <c r="I8" s="10">
        <f t="shared" si="1"/>
        <v>4.1649999999999991</v>
      </c>
      <c r="J8" s="15">
        <v>3</v>
      </c>
      <c r="K8" s="15"/>
      <c r="L8" s="10">
        <f t="shared" si="2"/>
        <v>3</v>
      </c>
      <c r="M8" s="10"/>
      <c r="N8" t="s">
        <v>291</v>
      </c>
      <c r="O8" s="10">
        <v>6</v>
      </c>
      <c r="P8" s="16">
        <f t="shared" si="3"/>
        <v>3.6585365853658534E-2</v>
      </c>
      <c r="Q8" s="10">
        <v>7</v>
      </c>
      <c r="R8" s="16">
        <f t="shared" si="4"/>
        <v>4.2682926829268296E-2</v>
      </c>
      <c r="S8" s="10" t="s">
        <v>301</v>
      </c>
      <c r="T8" s="10">
        <v>7</v>
      </c>
      <c r="U8" s="10" t="s">
        <v>298</v>
      </c>
    </row>
    <row r="9" spans="1:21" s="13" customFormat="1" x14ac:dyDescent="0.2">
      <c r="A9" s="10"/>
      <c r="B9" s="10">
        <v>8</v>
      </c>
      <c r="C9" s="10" t="s">
        <v>24</v>
      </c>
      <c r="D9" s="10">
        <v>19319133</v>
      </c>
      <c r="E9" s="10" t="s">
        <v>193</v>
      </c>
      <c r="F9" s="10">
        <v>4.1619999999999999</v>
      </c>
      <c r="G9" s="15">
        <v>5.0000000000000001E-4</v>
      </c>
      <c r="H9" s="16">
        <f t="shared" si="0"/>
        <v>1.201345506967804E-4</v>
      </c>
      <c r="I9" s="10">
        <f t="shared" si="1"/>
        <v>4.1624999999999996</v>
      </c>
      <c r="J9" s="15">
        <v>33</v>
      </c>
      <c r="K9" s="15"/>
      <c r="L9" s="10">
        <f t="shared" si="2"/>
        <v>33</v>
      </c>
      <c r="M9" s="10"/>
      <c r="N9" t="s">
        <v>291</v>
      </c>
      <c r="O9" s="10">
        <v>5</v>
      </c>
      <c r="P9" s="16">
        <f t="shared" si="3"/>
        <v>3.048780487804878E-2</v>
      </c>
      <c r="Q9" s="10">
        <v>8</v>
      </c>
      <c r="R9" s="16">
        <f t="shared" si="4"/>
        <v>4.878048780487805E-2</v>
      </c>
      <c r="S9" s="10" t="s">
        <v>301</v>
      </c>
      <c r="T9" s="10">
        <v>8</v>
      </c>
      <c r="U9" s="10" t="s">
        <v>298</v>
      </c>
    </row>
    <row r="10" spans="1:21" s="13" customFormat="1" x14ac:dyDescent="0.2">
      <c r="A10" s="10"/>
      <c r="B10" s="10">
        <v>9</v>
      </c>
      <c r="C10" s="10" t="s">
        <v>26</v>
      </c>
      <c r="D10" s="10">
        <v>19319139</v>
      </c>
      <c r="E10" s="10" t="s">
        <v>197</v>
      </c>
      <c r="F10" s="10">
        <v>4.09</v>
      </c>
      <c r="G10" s="15">
        <v>5.5E-2</v>
      </c>
      <c r="H10" s="16">
        <f t="shared" si="0"/>
        <v>1.3447432762836187E-2</v>
      </c>
      <c r="I10" s="10">
        <f t="shared" si="1"/>
        <v>4.1449999999999996</v>
      </c>
      <c r="J10" s="15">
        <v>13</v>
      </c>
      <c r="K10" s="15"/>
      <c r="L10" s="10">
        <f t="shared" si="2"/>
        <v>13</v>
      </c>
      <c r="M10" s="10"/>
      <c r="N10" t="s">
        <v>291</v>
      </c>
      <c r="O10" s="10">
        <v>9</v>
      </c>
      <c r="P10" s="16">
        <f t="shared" si="3"/>
        <v>5.4878048780487805E-2</v>
      </c>
      <c r="Q10" s="10">
        <v>9</v>
      </c>
      <c r="R10" s="16">
        <f t="shared" si="4"/>
        <v>5.4878048780487805E-2</v>
      </c>
      <c r="S10" s="10" t="s">
        <v>301</v>
      </c>
      <c r="T10" s="10">
        <v>9</v>
      </c>
      <c r="U10" s="10" t="s">
        <v>298</v>
      </c>
    </row>
    <row r="11" spans="1:21" s="13" customFormat="1" x14ac:dyDescent="0.2">
      <c r="A11" s="10"/>
      <c r="B11" s="10">
        <v>10</v>
      </c>
      <c r="C11" s="10" t="s">
        <v>25</v>
      </c>
      <c r="D11" s="10">
        <v>19319059</v>
      </c>
      <c r="E11" s="10" t="s">
        <v>202</v>
      </c>
      <c r="F11" s="10">
        <v>4.0090000000000003</v>
      </c>
      <c r="G11" s="15">
        <v>0.11</v>
      </c>
      <c r="H11" s="16">
        <f t="shared" si="0"/>
        <v>2.7438263906211024E-2</v>
      </c>
      <c r="I11" s="10">
        <f t="shared" si="1"/>
        <v>4.1190000000000007</v>
      </c>
      <c r="J11" s="15">
        <v>23</v>
      </c>
      <c r="K11" s="15"/>
      <c r="L11" s="10">
        <f t="shared" si="2"/>
        <v>23</v>
      </c>
      <c r="M11" s="10"/>
      <c r="N11" t="s">
        <v>291</v>
      </c>
      <c r="O11" s="10">
        <v>14</v>
      </c>
      <c r="P11" s="16">
        <f t="shared" si="3"/>
        <v>8.5365853658536592E-2</v>
      </c>
      <c r="Q11" s="10">
        <v>10</v>
      </c>
      <c r="R11" s="16">
        <f t="shared" si="4"/>
        <v>6.097560975609756E-2</v>
      </c>
      <c r="S11" s="10" t="s">
        <v>301</v>
      </c>
      <c r="T11" s="10">
        <v>10</v>
      </c>
      <c r="U11" s="10" t="s">
        <v>298</v>
      </c>
    </row>
    <row r="12" spans="1:21" s="13" customFormat="1" x14ac:dyDescent="0.2">
      <c r="A12" s="10"/>
      <c r="B12" s="10">
        <v>11</v>
      </c>
      <c r="C12" s="10" t="s">
        <v>25</v>
      </c>
      <c r="D12" s="10">
        <v>19319082</v>
      </c>
      <c r="E12" s="10" t="s">
        <v>195</v>
      </c>
      <c r="F12" s="10">
        <v>4.1020000000000003</v>
      </c>
      <c r="G12" s="15"/>
      <c r="H12" s="16">
        <f t="shared" si="0"/>
        <v>0</v>
      </c>
      <c r="I12" s="10">
        <f t="shared" si="1"/>
        <v>4.1020000000000003</v>
      </c>
      <c r="J12" s="15">
        <v>28</v>
      </c>
      <c r="K12" s="15"/>
      <c r="L12" s="10">
        <f t="shared" si="2"/>
        <v>28</v>
      </c>
      <c r="M12" s="10"/>
      <c r="N12" t="s">
        <v>291</v>
      </c>
      <c r="O12" s="10">
        <v>7</v>
      </c>
      <c r="P12" s="16">
        <f t="shared" si="3"/>
        <v>4.2682926829268296E-2</v>
      </c>
      <c r="Q12" s="10">
        <v>11</v>
      </c>
      <c r="R12" s="16">
        <f t="shared" si="4"/>
        <v>6.7073170731707321E-2</v>
      </c>
      <c r="S12" s="10" t="s">
        <v>301</v>
      </c>
      <c r="T12" s="10">
        <v>11</v>
      </c>
      <c r="U12" s="10" t="s">
        <v>298</v>
      </c>
    </row>
    <row r="13" spans="1:21" s="13" customFormat="1" x14ac:dyDescent="0.2">
      <c r="A13" s="10"/>
      <c r="B13" s="10">
        <v>12</v>
      </c>
      <c r="C13" s="10" t="s">
        <v>27</v>
      </c>
      <c r="D13" s="10">
        <v>19319026</v>
      </c>
      <c r="E13" s="10" t="s">
        <v>198</v>
      </c>
      <c r="F13" s="10">
        <v>4.0570000000000004</v>
      </c>
      <c r="G13" s="15">
        <v>0.03</v>
      </c>
      <c r="H13" s="16">
        <f t="shared" si="0"/>
        <v>7.3946265713581453E-3</v>
      </c>
      <c r="I13" s="10">
        <f t="shared" si="1"/>
        <v>4.0870000000000006</v>
      </c>
      <c r="J13" s="15">
        <v>11</v>
      </c>
      <c r="K13" s="15"/>
      <c r="L13" s="10">
        <f t="shared" si="2"/>
        <v>11</v>
      </c>
      <c r="M13" s="10"/>
      <c r="N13" t="s">
        <v>291</v>
      </c>
      <c r="O13" s="10">
        <v>10</v>
      </c>
      <c r="P13" s="16">
        <f t="shared" si="3"/>
        <v>6.097560975609756E-2</v>
      </c>
      <c r="Q13" s="10">
        <v>12</v>
      </c>
      <c r="R13" s="16">
        <f t="shared" si="4"/>
        <v>7.3170731707317069E-2</v>
      </c>
      <c r="S13" s="10" t="s">
        <v>301</v>
      </c>
      <c r="T13" s="10">
        <v>12</v>
      </c>
      <c r="U13" s="10" t="s">
        <v>298</v>
      </c>
    </row>
    <row r="14" spans="1:21" s="13" customFormat="1" x14ac:dyDescent="0.2">
      <c r="A14" s="10"/>
      <c r="B14" s="10">
        <v>13</v>
      </c>
      <c r="C14" s="10" t="s">
        <v>24</v>
      </c>
      <c r="D14" s="10">
        <v>19319099</v>
      </c>
      <c r="E14" s="10" t="s">
        <v>201</v>
      </c>
      <c r="F14" s="10">
        <v>4.0199999999999996</v>
      </c>
      <c r="G14" s="15">
        <v>5.5E-2</v>
      </c>
      <c r="H14" s="16">
        <f t="shared" si="0"/>
        <v>1.3681592039800997E-2</v>
      </c>
      <c r="I14" s="10">
        <f t="shared" si="1"/>
        <v>4.0749999999999993</v>
      </c>
      <c r="J14" s="15">
        <v>58</v>
      </c>
      <c r="K14" s="15"/>
      <c r="L14" s="10">
        <f t="shared" si="2"/>
        <v>58</v>
      </c>
      <c r="M14" s="10"/>
      <c r="N14" t="s">
        <v>291</v>
      </c>
      <c r="O14" s="10">
        <v>13</v>
      </c>
      <c r="P14" s="16">
        <f t="shared" si="3"/>
        <v>7.926829268292683E-2</v>
      </c>
      <c r="Q14" s="10">
        <v>13</v>
      </c>
      <c r="R14" s="16">
        <f t="shared" si="4"/>
        <v>7.926829268292683E-2</v>
      </c>
      <c r="S14" s="10" t="s">
        <v>301</v>
      </c>
      <c r="T14" s="10">
        <v>13</v>
      </c>
      <c r="U14" s="10" t="s">
        <v>299</v>
      </c>
    </row>
    <row r="15" spans="1:21" s="13" customFormat="1" x14ac:dyDescent="0.2">
      <c r="A15" s="10"/>
      <c r="B15" s="10">
        <v>14</v>
      </c>
      <c r="C15" s="10" t="s">
        <v>27</v>
      </c>
      <c r="D15" s="10">
        <v>19319034</v>
      </c>
      <c r="E15" s="10" t="s">
        <v>203</v>
      </c>
      <c r="F15" s="10">
        <v>4</v>
      </c>
      <c r="G15" s="15">
        <v>0.05</v>
      </c>
      <c r="H15" s="16">
        <f t="shared" si="0"/>
        <v>1.2500000000000001E-2</v>
      </c>
      <c r="I15" s="10">
        <f t="shared" si="1"/>
        <v>4.05</v>
      </c>
      <c r="J15" s="15">
        <v>31</v>
      </c>
      <c r="K15" s="15"/>
      <c r="L15" s="10">
        <f t="shared" si="2"/>
        <v>31</v>
      </c>
      <c r="M15" s="10"/>
      <c r="N15" t="s">
        <v>291</v>
      </c>
      <c r="O15" s="10">
        <v>15</v>
      </c>
      <c r="P15" s="16">
        <f t="shared" si="3"/>
        <v>9.1463414634146339E-2</v>
      </c>
      <c r="Q15" s="10">
        <v>14</v>
      </c>
      <c r="R15" s="16">
        <f t="shared" si="4"/>
        <v>8.5365853658536592E-2</v>
      </c>
      <c r="S15" s="10" t="s">
        <v>301</v>
      </c>
      <c r="T15" s="10">
        <v>14</v>
      </c>
      <c r="U15" s="10" t="s">
        <v>299</v>
      </c>
    </row>
    <row r="16" spans="1:21" s="13" customFormat="1" x14ac:dyDescent="0.2">
      <c r="A16" s="10"/>
      <c r="B16" s="10">
        <v>15</v>
      </c>
      <c r="C16" s="10" t="s">
        <v>25</v>
      </c>
      <c r="D16" s="10">
        <v>19319089</v>
      </c>
      <c r="E16" s="10" t="s">
        <v>200</v>
      </c>
      <c r="F16" s="10">
        <v>4.0259999999999998</v>
      </c>
      <c r="G16" s="15"/>
      <c r="H16" s="16">
        <f t="shared" si="0"/>
        <v>0</v>
      </c>
      <c r="I16" s="10">
        <f t="shared" si="1"/>
        <v>4.0259999999999998</v>
      </c>
      <c r="J16" s="15">
        <v>30</v>
      </c>
      <c r="K16" s="15"/>
      <c r="L16" s="10">
        <f t="shared" si="2"/>
        <v>30</v>
      </c>
      <c r="M16" s="10"/>
      <c r="N16" t="s">
        <v>291</v>
      </c>
      <c r="O16" s="10">
        <v>12</v>
      </c>
      <c r="P16" s="16">
        <f t="shared" si="3"/>
        <v>7.3170731707317069E-2</v>
      </c>
      <c r="Q16" s="10">
        <v>15</v>
      </c>
      <c r="R16" s="16">
        <f t="shared" si="4"/>
        <v>9.1463414634146339E-2</v>
      </c>
      <c r="S16" s="10" t="s">
        <v>301</v>
      </c>
      <c r="T16" s="10">
        <v>15</v>
      </c>
      <c r="U16" s="10" t="s">
        <v>299</v>
      </c>
    </row>
    <row r="17" spans="1:21" s="13" customFormat="1" x14ac:dyDescent="0.2">
      <c r="A17" s="10"/>
      <c r="B17" s="10">
        <v>16</v>
      </c>
      <c r="C17" s="10" t="s">
        <v>24</v>
      </c>
      <c r="D17" s="10">
        <v>19319115</v>
      </c>
      <c r="E17" s="10" t="s">
        <v>209</v>
      </c>
      <c r="F17" s="10">
        <v>3.9249999999999998</v>
      </c>
      <c r="G17" s="15">
        <v>8.5000000000000006E-2</v>
      </c>
      <c r="H17" s="16">
        <f t="shared" si="0"/>
        <v>2.1656050955414015E-2</v>
      </c>
      <c r="I17" s="10">
        <f t="shared" si="1"/>
        <v>4.01</v>
      </c>
      <c r="J17" s="15">
        <v>23</v>
      </c>
      <c r="K17" s="15"/>
      <c r="L17" s="10">
        <f t="shared" si="2"/>
        <v>23</v>
      </c>
      <c r="M17" s="10"/>
      <c r="N17" t="s">
        <v>291</v>
      </c>
      <c r="O17" s="10">
        <v>21</v>
      </c>
      <c r="P17" s="16">
        <f t="shared" si="3"/>
        <v>0.12804878048780488</v>
      </c>
      <c r="Q17" s="10">
        <v>16</v>
      </c>
      <c r="R17" s="16">
        <f t="shared" si="4"/>
        <v>9.7560975609756101E-2</v>
      </c>
      <c r="S17" s="10" t="s">
        <v>301</v>
      </c>
      <c r="T17" s="10">
        <v>16</v>
      </c>
      <c r="U17" s="10" t="s">
        <v>299</v>
      </c>
    </row>
    <row r="18" spans="1:21" s="13" customFormat="1" x14ac:dyDescent="0.2">
      <c r="A18" s="10"/>
      <c r="B18" s="10">
        <v>17</v>
      </c>
      <c r="C18" s="10" t="s">
        <v>27</v>
      </c>
      <c r="D18" s="10">
        <v>19319037</v>
      </c>
      <c r="E18" s="10" t="s">
        <v>204</v>
      </c>
      <c r="F18" s="10">
        <v>3.988</v>
      </c>
      <c r="G18" s="15">
        <v>0.02</v>
      </c>
      <c r="H18" s="16">
        <f t="shared" si="0"/>
        <v>5.0150451354062184E-3</v>
      </c>
      <c r="I18" s="10">
        <f t="shared" si="1"/>
        <v>4.008</v>
      </c>
      <c r="J18" s="15">
        <v>27</v>
      </c>
      <c r="K18" s="15"/>
      <c r="L18" s="10">
        <f t="shared" si="2"/>
        <v>27</v>
      </c>
      <c r="M18" s="10"/>
      <c r="N18" t="s">
        <v>291</v>
      </c>
      <c r="O18" s="10">
        <v>16</v>
      </c>
      <c r="P18" s="16">
        <f t="shared" si="3"/>
        <v>9.7560975609756101E-2</v>
      </c>
      <c r="Q18" s="10">
        <v>17</v>
      </c>
      <c r="R18" s="16">
        <f t="shared" si="4"/>
        <v>0.10365853658536585</v>
      </c>
      <c r="S18" s="10" t="s">
        <v>301</v>
      </c>
      <c r="T18" s="10">
        <v>17</v>
      </c>
      <c r="U18" s="10" t="s">
        <v>299</v>
      </c>
    </row>
    <row r="19" spans="1:21" s="13" customFormat="1" x14ac:dyDescent="0.2">
      <c r="A19" s="10"/>
      <c r="B19" s="10">
        <v>18</v>
      </c>
      <c r="C19" s="10" t="s">
        <v>24</v>
      </c>
      <c r="D19" s="10">
        <v>19319063</v>
      </c>
      <c r="E19" s="10" t="s">
        <v>205</v>
      </c>
      <c r="F19" s="10">
        <v>3.9870000000000001</v>
      </c>
      <c r="G19" s="15">
        <v>0.02</v>
      </c>
      <c r="H19" s="16">
        <f t="shared" si="0"/>
        <v>5.0163029847002756E-3</v>
      </c>
      <c r="I19" s="10">
        <f t="shared" si="1"/>
        <v>4.0069999999999997</v>
      </c>
      <c r="J19" s="15">
        <v>9.5</v>
      </c>
      <c r="K19" s="15"/>
      <c r="L19" s="10">
        <f t="shared" si="2"/>
        <v>9.5</v>
      </c>
      <c r="M19" s="10"/>
      <c r="N19" t="s">
        <v>291</v>
      </c>
      <c r="O19" s="10">
        <v>17</v>
      </c>
      <c r="P19" s="16">
        <f t="shared" si="3"/>
        <v>0.10365853658536585</v>
      </c>
      <c r="Q19" s="10">
        <v>18</v>
      </c>
      <c r="R19" s="16">
        <f t="shared" si="4"/>
        <v>0.10975609756097561</v>
      </c>
      <c r="S19" s="10" t="s">
        <v>301</v>
      </c>
      <c r="T19" s="10">
        <v>18</v>
      </c>
      <c r="U19" s="10" t="s">
        <v>299</v>
      </c>
    </row>
    <row r="20" spans="1:21" s="13" customFormat="1" x14ac:dyDescent="0.2">
      <c r="A20" s="10"/>
      <c r="B20" s="10">
        <v>19</v>
      </c>
      <c r="C20" s="10" t="s">
        <v>26</v>
      </c>
      <c r="D20" s="10">
        <v>19319137</v>
      </c>
      <c r="E20" s="10" t="s">
        <v>212</v>
      </c>
      <c r="F20" s="10">
        <v>3.8889999999999998</v>
      </c>
      <c r="G20" s="15">
        <v>0.1</v>
      </c>
      <c r="H20" s="16">
        <f t="shared" si="0"/>
        <v>2.571355104139882E-2</v>
      </c>
      <c r="I20" s="10">
        <f t="shared" si="1"/>
        <v>3.9889999999999999</v>
      </c>
      <c r="J20" s="15">
        <v>15</v>
      </c>
      <c r="K20" s="15"/>
      <c r="L20" s="10">
        <f t="shared" si="2"/>
        <v>15</v>
      </c>
      <c r="M20" s="10"/>
      <c r="N20" t="s">
        <v>291</v>
      </c>
      <c r="O20" s="10">
        <v>24</v>
      </c>
      <c r="P20" s="16">
        <f t="shared" si="3"/>
        <v>0.14634146341463414</v>
      </c>
      <c r="Q20" s="10">
        <v>19</v>
      </c>
      <c r="R20" s="16">
        <f t="shared" si="4"/>
        <v>0.11585365853658537</v>
      </c>
      <c r="S20" s="10" t="s">
        <v>301</v>
      </c>
      <c r="T20" s="10">
        <v>19</v>
      </c>
      <c r="U20" s="10" t="s">
        <v>299</v>
      </c>
    </row>
    <row r="21" spans="1:21" s="13" customFormat="1" x14ac:dyDescent="0.2">
      <c r="A21" s="10"/>
      <c r="B21" s="10">
        <v>20</v>
      </c>
      <c r="C21" s="10" t="s">
        <v>26</v>
      </c>
      <c r="D21" s="10">
        <v>19319117</v>
      </c>
      <c r="E21" s="10" t="s">
        <v>207</v>
      </c>
      <c r="F21" s="10">
        <v>3.9340000000000002</v>
      </c>
      <c r="G21" s="15">
        <v>0.03</v>
      </c>
      <c r="H21" s="16">
        <f t="shared" si="0"/>
        <v>7.6258261311642084E-3</v>
      </c>
      <c r="I21" s="10">
        <f t="shared" si="1"/>
        <v>3.964</v>
      </c>
      <c r="J21" s="15">
        <v>32</v>
      </c>
      <c r="K21" s="15"/>
      <c r="L21" s="10">
        <f t="shared" si="2"/>
        <v>32</v>
      </c>
      <c r="M21" s="10"/>
      <c r="N21" t="s">
        <v>291</v>
      </c>
      <c r="O21" s="10">
        <v>19</v>
      </c>
      <c r="P21" s="16">
        <f t="shared" si="3"/>
        <v>0.11585365853658537</v>
      </c>
      <c r="Q21" s="10">
        <v>20</v>
      </c>
      <c r="R21" s="16">
        <f t="shared" si="4"/>
        <v>0.12195121951219512</v>
      </c>
      <c r="S21" s="10" t="s">
        <v>301</v>
      </c>
      <c r="T21" s="10">
        <v>20</v>
      </c>
      <c r="U21" s="10" t="s">
        <v>299</v>
      </c>
    </row>
    <row r="22" spans="1:21" s="13" customFormat="1" x14ac:dyDescent="0.2">
      <c r="A22" s="10"/>
      <c r="B22" s="10">
        <v>21</v>
      </c>
      <c r="C22" s="10" t="s">
        <v>26</v>
      </c>
      <c r="D22" s="10">
        <v>19319147</v>
      </c>
      <c r="E22" s="10" t="s">
        <v>206</v>
      </c>
      <c r="F22" s="10">
        <v>3.9510000000000001</v>
      </c>
      <c r="G22" s="15">
        <v>0.01</v>
      </c>
      <c r="H22" s="16">
        <f t="shared" si="0"/>
        <v>2.531004808909137E-3</v>
      </c>
      <c r="I22" s="10">
        <f t="shared" si="1"/>
        <v>3.9609999999999999</v>
      </c>
      <c r="J22" s="15">
        <v>28</v>
      </c>
      <c r="K22" s="15"/>
      <c r="L22" s="10">
        <f t="shared" si="2"/>
        <v>28</v>
      </c>
      <c r="M22" s="10"/>
      <c r="N22" t="s">
        <v>291</v>
      </c>
      <c r="O22" s="10">
        <v>18</v>
      </c>
      <c r="P22" s="16">
        <f t="shared" si="3"/>
        <v>0.10975609756097561</v>
      </c>
      <c r="Q22" s="10">
        <v>21</v>
      </c>
      <c r="R22" s="16">
        <f t="shared" si="4"/>
        <v>0.12804878048780488</v>
      </c>
      <c r="S22" s="10" t="s">
        <v>301</v>
      </c>
      <c r="T22" s="10">
        <v>21</v>
      </c>
      <c r="U22" s="10" t="s">
        <v>299</v>
      </c>
    </row>
    <row r="23" spans="1:21" s="13" customFormat="1" x14ac:dyDescent="0.2">
      <c r="A23" s="10"/>
      <c r="B23" s="10">
        <v>22</v>
      </c>
      <c r="C23" s="10" t="s">
        <v>27</v>
      </c>
      <c r="D23" s="10">
        <v>19319016</v>
      </c>
      <c r="E23" s="10" t="s">
        <v>210</v>
      </c>
      <c r="F23" s="10">
        <v>3.9239999999999999</v>
      </c>
      <c r="G23" s="15">
        <v>3.5000000000000003E-2</v>
      </c>
      <c r="H23" s="16">
        <f t="shared" si="0"/>
        <v>8.9194699286442424E-3</v>
      </c>
      <c r="I23" s="10">
        <f t="shared" si="1"/>
        <v>3.9590000000000001</v>
      </c>
      <c r="J23" s="15">
        <v>11</v>
      </c>
      <c r="K23" s="15">
        <v>1</v>
      </c>
      <c r="L23" s="10">
        <f t="shared" si="2"/>
        <v>61</v>
      </c>
      <c r="M23" s="10"/>
      <c r="N23" t="s">
        <v>291</v>
      </c>
      <c r="O23" s="10">
        <v>22</v>
      </c>
      <c r="P23" s="16">
        <f t="shared" si="3"/>
        <v>0.13414634146341464</v>
      </c>
      <c r="Q23" s="10">
        <v>22</v>
      </c>
      <c r="R23" s="16">
        <f t="shared" si="4"/>
        <v>0.13414634146341464</v>
      </c>
      <c r="S23" s="10" t="s">
        <v>301</v>
      </c>
      <c r="T23" s="10">
        <v>22</v>
      </c>
      <c r="U23" s="10" t="s">
        <v>299</v>
      </c>
    </row>
    <row r="24" spans="1:21" s="13" customFormat="1" x14ac:dyDescent="0.2">
      <c r="A24" s="10"/>
      <c r="B24" s="10">
        <v>23</v>
      </c>
      <c r="C24" s="10" t="s">
        <v>25</v>
      </c>
      <c r="D24" s="10">
        <v>19319080</v>
      </c>
      <c r="E24" s="10" t="s">
        <v>208</v>
      </c>
      <c r="F24" s="10">
        <v>3.9289999999999998</v>
      </c>
      <c r="G24" s="15">
        <v>2.5000000000000001E-2</v>
      </c>
      <c r="H24" s="16">
        <f t="shared" si="0"/>
        <v>6.3629422244846027E-3</v>
      </c>
      <c r="I24" s="10">
        <f t="shared" si="1"/>
        <v>3.9539999999999997</v>
      </c>
      <c r="J24" s="15">
        <v>40</v>
      </c>
      <c r="K24" s="15"/>
      <c r="L24" s="10">
        <f t="shared" si="2"/>
        <v>40</v>
      </c>
      <c r="M24" s="10"/>
      <c r="N24" t="s">
        <v>291</v>
      </c>
      <c r="O24" s="10">
        <v>20</v>
      </c>
      <c r="P24" s="16">
        <f t="shared" si="3"/>
        <v>0.12195121951219512</v>
      </c>
      <c r="Q24" s="10">
        <v>23</v>
      </c>
      <c r="R24" s="16">
        <f t="shared" si="4"/>
        <v>0.1402439024390244</v>
      </c>
      <c r="S24" s="10" t="s">
        <v>301</v>
      </c>
      <c r="T24" s="10">
        <v>23</v>
      </c>
      <c r="U24" s="10" t="s">
        <v>299</v>
      </c>
    </row>
    <row r="25" spans="1:21" s="13" customFormat="1" x14ac:dyDescent="0.2">
      <c r="A25" s="10"/>
      <c r="B25" s="10">
        <v>24</v>
      </c>
      <c r="C25" s="10" t="s">
        <v>25</v>
      </c>
      <c r="D25" s="10">
        <v>19319072</v>
      </c>
      <c r="E25" s="10" t="s">
        <v>211</v>
      </c>
      <c r="F25" s="10">
        <v>3.9239999999999999</v>
      </c>
      <c r="G25" s="15"/>
      <c r="H25" s="16">
        <f t="shared" si="0"/>
        <v>0</v>
      </c>
      <c r="I25" s="10">
        <f t="shared" si="1"/>
        <v>3.9239999999999999</v>
      </c>
      <c r="J25" s="15">
        <v>28</v>
      </c>
      <c r="K25" s="15"/>
      <c r="L25" s="10">
        <f t="shared" si="2"/>
        <v>28</v>
      </c>
      <c r="M25" s="10"/>
      <c r="N25" t="s">
        <v>291</v>
      </c>
      <c r="O25" s="10">
        <v>23</v>
      </c>
      <c r="P25" s="16">
        <f t="shared" si="3"/>
        <v>0.1402439024390244</v>
      </c>
      <c r="Q25" s="10">
        <v>24</v>
      </c>
      <c r="R25" s="16">
        <f t="shared" si="4"/>
        <v>0.14634146341463414</v>
      </c>
      <c r="S25" s="10" t="s">
        <v>301</v>
      </c>
      <c r="T25" s="10">
        <v>24</v>
      </c>
      <c r="U25" s="10" t="s">
        <v>299</v>
      </c>
    </row>
    <row r="26" spans="1:21" s="13" customFormat="1" x14ac:dyDescent="0.2">
      <c r="A26" s="10"/>
      <c r="B26" s="10">
        <v>25</v>
      </c>
      <c r="C26" s="10" t="s">
        <v>26</v>
      </c>
      <c r="D26" s="10">
        <v>19319140</v>
      </c>
      <c r="E26" s="10" t="s">
        <v>213</v>
      </c>
      <c r="F26" s="10">
        <v>3.8690000000000002</v>
      </c>
      <c r="G26" s="15">
        <v>0.03</v>
      </c>
      <c r="H26" s="16">
        <f t="shared" si="0"/>
        <v>7.7539415869733773E-3</v>
      </c>
      <c r="I26" s="10">
        <f t="shared" si="1"/>
        <v>3.899</v>
      </c>
      <c r="J26" s="15">
        <v>31</v>
      </c>
      <c r="K26" s="15"/>
      <c r="L26" s="10">
        <f t="shared" si="2"/>
        <v>31</v>
      </c>
      <c r="M26" s="10"/>
      <c r="N26" t="s">
        <v>291</v>
      </c>
      <c r="O26" s="10">
        <v>25</v>
      </c>
      <c r="P26" s="16">
        <f t="shared" si="3"/>
        <v>0.1524390243902439</v>
      </c>
      <c r="Q26" s="10">
        <v>25</v>
      </c>
      <c r="R26" s="16">
        <f t="shared" si="4"/>
        <v>0.1524390243902439</v>
      </c>
      <c r="S26" s="10" t="s">
        <v>301</v>
      </c>
      <c r="T26" s="10">
        <v>25</v>
      </c>
      <c r="U26" s="10" t="s">
        <v>299</v>
      </c>
    </row>
    <row r="27" spans="1:21" s="13" customFormat="1" x14ac:dyDescent="0.2">
      <c r="A27" s="10"/>
      <c r="B27" s="10">
        <v>26</v>
      </c>
      <c r="C27" s="10" t="s">
        <v>24</v>
      </c>
      <c r="D27" s="10">
        <v>19319079</v>
      </c>
      <c r="E27" s="10" t="s">
        <v>216</v>
      </c>
      <c r="F27" s="10">
        <v>3.859</v>
      </c>
      <c r="G27" s="15">
        <v>0.03</v>
      </c>
      <c r="H27" s="16">
        <f t="shared" si="0"/>
        <v>7.774034724021767E-3</v>
      </c>
      <c r="I27" s="10">
        <f t="shared" si="1"/>
        <v>3.8889999999999998</v>
      </c>
      <c r="J27" s="15">
        <v>26.5</v>
      </c>
      <c r="K27" s="15"/>
      <c r="L27" s="10">
        <f t="shared" si="2"/>
        <v>26.5</v>
      </c>
      <c r="M27" s="10" t="s">
        <v>294</v>
      </c>
      <c r="N27" t="s">
        <v>291</v>
      </c>
      <c r="O27" s="10">
        <v>28</v>
      </c>
      <c r="P27" s="16">
        <f t="shared" si="3"/>
        <v>0.17073170731707318</v>
      </c>
      <c r="Q27" s="10">
        <v>26</v>
      </c>
      <c r="R27" s="16">
        <f t="shared" si="4"/>
        <v>0.15853658536585366</v>
      </c>
      <c r="S27" s="10" t="s">
        <v>301</v>
      </c>
      <c r="T27" s="10">
        <v>26</v>
      </c>
      <c r="U27" s="10" t="s">
        <v>299</v>
      </c>
    </row>
    <row r="28" spans="1:21" s="13" customFormat="1" x14ac:dyDescent="0.2">
      <c r="A28" s="10"/>
      <c r="B28" s="10">
        <v>27</v>
      </c>
      <c r="C28" s="10" t="s">
        <v>27</v>
      </c>
      <c r="D28" s="10">
        <v>19319038</v>
      </c>
      <c r="E28" s="10" t="s">
        <v>214</v>
      </c>
      <c r="F28" s="10">
        <v>3.8650000000000002</v>
      </c>
      <c r="G28" s="15">
        <v>0.02</v>
      </c>
      <c r="H28" s="16">
        <f t="shared" si="0"/>
        <v>5.174644243208279E-3</v>
      </c>
      <c r="I28" s="10">
        <f t="shared" si="1"/>
        <v>3.8850000000000002</v>
      </c>
      <c r="J28" s="15">
        <v>11</v>
      </c>
      <c r="K28" s="15"/>
      <c r="L28" s="10">
        <f t="shared" si="2"/>
        <v>11</v>
      </c>
      <c r="M28" s="10"/>
      <c r="N28" t="s">
        <v>291</v>
      </c>
      <c r="O28" s="10">
        <v>26</v>
      </c>
      <c r="P28" s="16">
        <f t="shared" si="3"/>
        <v>0.15853658536585366</v>
      </c>
      <c r="Q28" s="10">
        <v>27</v>
      </c>
      <c r="R28" s="16">
        <f t="shared" si="4"/>
        <v>0.16463414634146342</v>
      </c>
      <c r="S28" s="10" t="s">
        <v>301</v>
      </c>
      <c r="T28" s="10">
        <v>27</v>
      </c>
      <c r="U28" s="10" t="s">
        <v>299</v>
      </c>
    </row>
    <row r="29" spans="1:21" s="13" customFormat="1" x14ac:dyDescent="0.2">
      <c r="A29" s="10"/>
      <c r="B29" s="10">
        <v>28</v>
      </c>
      <c r="C29" s="10" t="s">
        <v>25</v>
      </c>
      <c r="D29" s="10">
        <v>19319078</v>
      </c>
      <c r="E29" s="10" t="s">
        <v>215</v>
      </c>
      <c r="F29" s="10">
        <v>3.863</v>
      </c>
      <c r="G29" s="15">
        <v>0.01</v>
      </c>
      <c r="H29" s="16">
        <f t="shared" si="0"/>
        <v>2.5886616619207872E-3</v>
      </c>
      <c r="I29" s="10">
        <f t="shared" si="1"/>
        <v>3.8729999999999998</v>
      </c>
      <c r="J29" s="15">
        <v>73</v>
      </c>
      <c r="K29" s="15"/>
      <c r="L29" s="10">
        <f t="shared" si="2"/>
        <v>73</v>
      </c>
      <c r="M29" s="10"/>
      <c r="N29" t="s">
        <v>291</v>
      </c>
      <c r="O29" s="10">
        <v>27</v>
      </c>
      <c r="P29" s="16">
        <f t="shared" si="3"/>
        <v>0.16463414634146342</v>
      </c>
      <c r="Q29" s="10">
        <v>28</v>
      </c>
      <c r="R29" s="16">
        <f t="shared" si="4"/>
        <v>0.17073170731707318</v>
      </c>
      <c r="S29" s="10" t="s">
        <v>301</v>
      </c>
      <c r="T29" s="10">
        <v>28</v>
      </c>
      <c r="U29" s="10" t="s">
        <v>299</v>
      </c>
    </row>
    <row r="30" spans="1:21" s="13" customFormat="1" x14ac:dyDescent="0.2">
      <c r="A30" s="10"/>
      <c r="B30" s="10">
        <v>29</v>
      </c>
      <c r="C30" s="10" t="s">
        <v>26</v>
      </c>
      <c r="D30" s="10">
        <v>19319122</v>
      </c>
      <c r="E30" s="10" t="s">
        <v>217</v>
      </c>
      <c r="F30" s="10">
        <v>3.859</v>
      </c>
      <c r="G30" s="15">
        <v>0.01</v>
      </c>
      <c r="H30" s="16">
        <f t="shared" si="0"/>
        <v>2.591344908007256E-3</v>
      </c>
      <c r="I30" s="10">
        <f t="shared" si="1"/>
        <v>3.8689999999999998</v>
      </c>
      <c r="J30" s="15">
        <v>31</v>
      </c>
      <c r="K30" s="15"/>
      <c r="L30" s="10">
        <f t="shared" si="2"/>
        <v>31</v>
      </c>
      <c r="M30" s="10"/>
      <c r="N30" t="s">
        <v>291</v>
      </c>
      <c r="O30" s="10">
        <v>29</v>
      </c>
      <c r="P30" s="16">
        <f t="shared" si="3"/>
        <v>0.17682926829268292</v>
      </c>
      <c r="Q30" s="10">
        <v>29</v>
      </c>
      <c r="R30" s="16">
        <f t="shared" si="4"/>
        <v>0.17682926829268292</v>
      </c>
      <c r="S30" s="10" t="s">
        <v>301</v>
      </c>
      <c r="T30" s="10">
        <v>29</v>
      </c>
      <c r="U30" s="10" t="s">
        <v>299</v>
      </c>
    </row>
    <row r="31" spans="1:21" s="13" customFormat="1" x14ac:dyDescent="0.2">
      <c r="A31" s="10"/>
      <c r="B31" s="10">
        <v>30</v>
      </c>
      <c r="C31" s="10" t="s">
        <v>25</v>
      </c>
      <c r="D31" s="10">
        <v>19319058</v>
      </c>
      <c r="E31" s="10" t="s">
        <v>219</v>
      </c>
      <c r="F31" s="10">
        <v>3.8220000000000001</v>
      </c>
      <c r="G31" s="15">
        <v>4.4999999999999998E-2</v>
      </c>
      <c r="H31" s="16">
        <f t="shared" si="0"/>
        <v>1.1773940345368916E-2</v>
      </c>
      <c r="I31" s="10">
        <f t="shared" si="1"/>
        <v>3.867</v>
      </c>
      <c r="J31" s="15">
        <v>11.9</v>
      </c>
      <c r="K31" s="15"/>
      <c r="L31" s="10">
        <f t="shared" si="2"/>
        <v>11.9</v>
      </c>
      <c r="M31" s="10"/>
      <c r="N31" t="s">
        <v>291</v>
      </c>
      <c r="O31" s="10">
        <v>31</v>
      </c>
      <c r="P31" s="16">
        <f t="shared" si="3"/>
        <v>0.18902439024390244</v>
      </c>
      <c r="Q31" s="10">
        <v>30</v>
      </c>
      <c r="R31" s="16">
        <f t="shared" si="4"/>
        <v>0.18292682926829268</v>
      </c>
      <c r="S31" s="10" t="s">
        <v>301</v>
      </c>
      <c r="T31" s="10">
        <v>30</v>
      </c>
      <c r="U31" s="10" t="s">
        <v>299</v>
      </c>
    </row>
    <row r="32" spans="1:21" s="13" customFormat="1" x14ac:dyDescent="0.2">
      <c r="A32" s="10"/>
      <c r="B32" s="10">
        <v>31</v>
      </c>
      <c r="C32" s="10" t="s">
        <v>25</v>
      </c>
      <c r="D32" s="10">
        <v>19319065</v>
      </c>
      <c r="E32" s="10" t="s">
        <v>226</v>
      </c>
      <c r="F32" s="10">
        <v>3.7879999999999998</v>
      </c>
      <c r="G32" s="15">
        <v>0.06</v>
      </c>
      <c r="H32" s="16">
        <f t="shared" si="0"/>
        <v>1.5839493136219643E-2</v>
      </c>
      <c r="I32" s="10">
        <f t="shared" si="1"/>
        <v>3.8479999999999999</v>
      </c>
      <c r="J32" s="15">
        <v>11</v>
      </c>
      <c r="K32" s="15"/>
      <c r="L32" s="10">
        <f t="shared" si="2"/>
        <v>11</v>
      </c>
      <c r="M32" s="10"/>
      <c r="N32" t="s">
        <v>291</v>
      </c>
      <c r="O32" s="10">
        <v>38</v>
      </c>
      <c r="P32" s="16">
        <f t="shared" si="3"/>
        <v>0.23170731707317074</v>
      </c>
      <c r="Q32" s="10">
        <v>31</v>
      </c>
      <c r="R32" s="16">
        <f t="shared" si="4"/>
        <v>0.18902439024390244</v>
      </c>
      <c r="S32" s="10" t="s">
        <v>301</v>
      </c>
      <c r="T32" s="10">
        <v>31</v>
      </c>
      <c r="U32" s="10" t="s">
        <v>299</v>
      </c>
    </row>
    <row r="33" spans="1:21" s="13" customFormat="1" x14ac:dyDescent="0.2">
      <c r="A33" s="10"/>
      <c r="B33" s="10">
        <v>32</v>
      </c>
      <c r="C33" s="10" t="s">
        <v>25</v>
      </c>
      <c r="D33" s="10">
        <v>19319051</v>
      </c>
      <c r="E33" s="10" t="s">
        <v>220</v>
      </c>
      <c r="F33" s="10">
        <v>3.82</v>
      </c>
      <c r="G33" s="15">
        <v>0.02</v>
      </c>
      <c r="H33" s="16">
        <f t="shared" si="0"/>
        <v>5.235602094240838E-3</v>
      </c>
      <c r="I33" s="10">
        <f t="shared" si="1"/>
        <v>3.84</v>
      </c>
      <c r="J33" s="15">
        <v>3</v>
      </c>
      <c r="K33" s="15"/>
      <c r="L33" s="10">
        <f t="shared" si="2"/>
        <v>3</v>
      </c>
      <c r="M33" s="10"/>
      <c r="N33" t="s">
        <v>291</v>
      </c>
      <c r="O33" s="10">
        <v>32</v>
      </c>
      <c r="P33" s="16">
        <f t="shared" si="3"/>
        <v>0.1951219512195122</v>
      </c>
      <c r="Q33" s="10">
        <v>32</v>
      </c>
      <c r="R33" s="16">
        <f t="shared" si="4"/>
        <v>0.1951219512195122</v>
      </c>
      <c r="S33" s="10" t="s">
        <v>301</v>
      </c>
      <c r="T33" s="10">
        <v>32</v>
      </c>
      <c r="U33" s="10" t="s">
        <v>299</v>
      </c>
    </row>
    <row r="34" spans="1:21" s="13" customFormat="1" x14ac:dyDescent="0.2">
      <c r="A34" s="10"/>
      <c r="B34" s="10">
        <v>33</v>
      </c>
      <c r="C34" s="10" t="s">
        <v>27</v>
      </c>
      <c r="D34" s="10">
        <v>19319005</v>
      </c>
      <c r="E34" s="10" t="s">
        <v>221</v>
      </c>
      <c r="F34" s="10">
        <v>3.8140000000000001</v>
      </c>
      <c r="G34" s="15">
        <v>0.02</v>
      </c>
      <c r="H34" s="16">
        <f t="shared" ref="H34:H65" si="5">G34/F34</f>
        <v>5.243838489774515E-3</v>
      </c>
      <c r="I34" s="10">
        <f t="shared" ref="I34:I65" si="6">F34+G34</f>
        <v>3.8340000000000001</v>
      </c>
      <c r="J34" s="15">
        <v>28</v>
      </c>
      <c r="K34" s="15"/>
      <c r="L34" s="10">
        <f t="shared" ref="L34:L65" si="7">J34+K34*50</f>
        <v>28</v>
      </c>
      <c r="M34" s="10"/>
      <c r="N34" t="s">
        <v>291</v>
      </c>
      <c r="O34" s="10">
        <v>33</v>
      </c>
      <c r="P34" s="16">
        <f t="shared" ref="P34:P65" si="8">O34/164</f>
        <v>0.20121951219512196</v>
      </c>
      <c r="Q34" s="10">
        <v>33</v>
      </c>
      <c r="R34" s="16">
        <f t="shared" si="4"/>
        <v>0.20121951219512196</v>
      </c>
      <c r="S34" s="10" t="s">
        <v>301</v>
      </c>
      <c r="T34" s="10">
        <v>33</v>
      </c>
      <c r="U34" s="10" t="s">
        <v>299</v>
      </c>
    </row>
    <row r="35" spans="1:21" s="13" customFormat="1" x14ac:dyDescent="0.2">
      <c r="A35" s="10"/>
      <c r="B35" s="10">
        <v>34</v>
      </c>
      <c r="C35" s="10" t="s">
        <v>27</v>
      </c>
      <c r="D35" s="10">
        <v>19319027</v>
      </c>
      <c r="E35" s="10" t="s">
        <v>225</v>
      </c>
      <c r="F35" s="10">
        <v>3.7879999999999998</v>
      </c>
      <c r="G35" s="15">
        <v>4.4999999999999998E-2</v>
      </c>
      <c r="H35" s="16">
        <f t="shared" si="5"/>
        <v>1.187961985216473E-2</v>
      </c>
      <c r="I35" s="10">
        <f t="shared" si="6"/>
        <v>3.8329999999999997</v>
      </c>
      <c r="J35" s="15">
        <v>7</v>
      </c>
      <c r="K35" s="15"/>
      <c r="L35" s="10">
        <f t="shared" si="7"/>
        <v>7</v>
      </c>
      <c r="M35" s="10"/>
      <c r="N35" t="s">
        <v>291</v>
      </c>
      <c r="O35" s="10">
        <v>37</v>
      </c>
      <c r="P35" s="16">
        <f t="shared" si="8"/>
        <v>0.22560975609756098</v>
      </c>
      <c r="Q35" s="10">
        <v>34</v>
      </c>
      <c r="R35" s="16">
        <f t="shared" si="4"/>
        <v>0.2073170731707317</v>
      </c>
      <c r="S35" s="10" t="s">
        <v>301</v>
      </c>
      <c r="T35" s="10">
        <v>34</v>
      </c>
      <c r="U35" s="10" t="s">
        <v>300</v>
      </c>
    </row>
    <row r="36" spans="1:21" s="13" customFormat="1" x14ac:dyDescent="0.2">
      <c r="A36" s="10"/>
      <c r="B36" s="10">
        <v>35</v>
      </c>
      <c r="C36" s="10" t="s">
        <v>27</v>
      </c>
      <c r="D36" s="10">
        <v>19319002</v>
      </c>
      <c r="E36" s="10" t="s">
        <v>223</v>
      </c>
      <c r="F36" s="10">
        <v>3.798</v>
      </c>
      <c r="G36" s="15">
        <v>0.03</v>
      </c>
      <c r="H36" s="16">
        <f t="shared" si="5"/>
        <v>7.8988941548183249E-3</v>
      </c>
      <c r="I36" s="10">
        <f t="shared" si="6"/>
        <v>3.8279999999999998</v>
      </c>
      <c r="J36" s="15">
        <v>31</v>
      </c>
      <c r="K36" s="15"/>
      <c r="L36" s="10">
        <f t="shared" si="7"/>
        <v>31</v>
      </c>
      <c r="M36" s="10"/>
      <c r="N36" t="s">
        <v>291</v>
      </c>
      <c r="O36" s="10">
        <v>35</v>
      </c>
      <c r="P36" s="16">
        <f t="shared" si="8"/>
        <v>0.21341463414634146</v>
      </c>
      <c r="Q36" s="10">
        <v>35</v>
      </c>
      <c r="R36" s="16">
        <f t="shared" si="4"/>
        <v>0.21341463414634146</v>
      </c>
      <c r="S36" s="10" t="s">
        <v>301</v>
      </c>
      <c r="T36" s="10">
        <v>35</v>
      </c>
      <c r="U36" s="10" t="s">
        <v>300</v>
      </c>
    </row>
    <row r="37" spans="1:21" s="13" customFormat="1" x14ac:dyDescent="0.2">
      <c r="A37" s="10"/>
      <c r="B37" s="10">
        <v>36</v>
      </c>
      <c r="C37" s="10" t="s">
        <v>25</v>
      </c>
      <c r="D37" s="10">
        <v>19319067</v>
      </c>
      <c r="E37" s="10" t="s">
        <v>218</v>
      </c>
      <c r="F37" s="10">
        <v>3.8239999999999998</v>
      </c>
      <c r="G37" s="15"/>
      <c r="H37" s="16">
        <f t="shared" si="5"/>
        <v>0</v>
      </c>
      <c r="I37" s="10">
        <f t="shared" si="6"/>
        <v>3.8239999999999998</v>
      </c>
      <c r="J37" s="15">
        <v>57</v>
      </c>
      <c r="K37" s="15"/>
      <c r="L37" s="10">
        <f t="shared" si="7"/>
        <v>57</v>
      </c>
      <c r="M37" s="10"/>
      <c r="N37" t="s">
        <v>291</v>
      </c>
      <c r="O37" s="10">
        <v>30</v>
      </c>
      <c r="P37" s="16">
        <f t="shared" si="8"/>
        <v>0.18292682926829268</v>
      </c>
      <c r="Q37" s="10">
        <v>36</v>
      </c>
      <c r="R37" s="16">
        <f t="shared" si="4"/>
        <v>0.21951219512195122</v>
      </c>
      <c r="S37" s="10" t="s">
        <v>301</v>
      </c>
      <c r="T37" s="10">
        <v>36</v>
      </c>
      <c r="U37" s="10" t="s">
        <v>300</v>
      </c>
    </row>
    <row r="38" spans="1:21" s="13" customFormat="1" x14ac:dyDescent="0.2">
      <c r="A38" s="10"/>
      <c r="B38" s="10">
        <v>37</v>
      </c>
      <c r="C38" s="10" t="s">
        <v>27</v>
      </c>
      <c r="D38" s="10">
        <v>19319028</v>
      </c>
      <c r="E38" s="10" t="s">
        <v>222</v>
      </c>
      <c r="F38" s="10">
        <v>3.8039999999999998</v>
      </c>
      <c r="G38" s="15">
        <v>0.02</v>
      </c>
      <c r="H38" s="16">
        <f t="shared" si="5"/>
        <v>5.2576235541535229E-3</v>
      </c>
      <c r="I38" s="10">
        <f t="shared" si="6"/>
        <v>3.8239999999999998</v>
      </c>
      <c r="J38" s="15">
        <v>24</v>
      </c>
      <c r="K38" s="15"/>
      <c r="L38" s="10">
        <f t="shared" si="7"/>
        <v>24</v>
      </c>
      <c r="M38" s="10"/>
      <c r="N38" t="s">
        <v>291</v>
      </c>
      <c r="O38" s="10">
        <v>34</v>
      </c>
      <c r="P38" s="16">
        <f t="shared" si="8"/>
        <v>0.2073170731707317</v>
      </c>
      <c r="Q38" s="10">
        <v>37</v>
      </c>
      <c r="R38" s="16">
        <f t="shared" si="4"/>
        <v>0.22560975609756098</v>
      </c>
      <c r="S38" s="10" t="s">
        <v>301</v>
      </c>
      <c r="T38" s="10">
        <v>37</v>
      </c>
      <c r="U38" s="10" t="s">
        <v>300</v>
      </c>
    </row>
    <row r="39" spans="1:21" s="13" customFormat="1" x14ac:dyDescent="0.2">
      <c r="A39" s="10"/>
      <c r="B39" s="10">
        <v>38</v>
      </c>
      <c r="C39" s="10" t="s">
        <v>26</v>
      </c>
      <c r="D39" s="10">
        <v>19319143</v>
      </c>
      <c r="E39" s="10" t="s">
        <v>224</v>
      </c>
      <c r="F39" s="10">
        <v>3.7959999999999998</v>
      </c>
      <c r="G39" s="15"/>
      <c r="H39" s="16">
        <f t="shared" si="5"/>
        <v>0</v>
      </c>
      <c r="I39" s="10">
        <f t="shared" si="6"/>
        <v>3.7959999999999998</v>
      </c>
      <c r="J39" s="15">
        <v>32</v>
      </c>
      <c r="K39" s="15"/>
      <c r="L39" s="10">
        <f t="shared" si="7"/>
        <v>32</v>
      </c>
      <c r="M39" s="10"/>
      <c r="N39" t="s">
        <v>291</v>
      </c>
      <c r="O39" s="10">
        <v>36</v>
      </c>
      <c r="P39" s="16">
        <f t="shared" si="8"/>
        <v>0.21951219512195122</v>
      </c>
      <c r="Q39" s="10">
        <v>38</v>
      </c>
      <c r="R39" s="16">
        <f t="shared" si="4"/>
        <v>0.23170731707317074</v>
      </c>
      <c r="S39" s="10" t="s">
        <v>301</v>
      </c>
      <c r="T39" s="10">
        <v>38</v>
      </c>
      <c r="U39" s="10" t="s">
        <v>300</v>
      </c>
    </row>
    <row r="40" spans="1:21" s="13" customFormat="1" x14ac:dyDescent="0.2">
      <c r="A40" s="10"/>
      <c r="B40" s="10">
        <v>39</v>
      </c>
      <c r="C40" s="10" t="s">
        <v>27</v>
      </c>
      <c r="D40" s="10">
        <v>19319011</v>
      </c>
      <c r="E40" s="10" t="s">
        <v>230</v>
      </c>
      <c r="F40" s="10">
        <v>3.7490000000000001</v>
      </c>
      <c r="G40" s="15">
        <v>2.5000000000000001E-2</v>
      </c>
      <c r="H40" s="16">
        <f t="shared" si="5"/>
        <v>6.6684449186449725E-3</v>
      </c>
      <c r="I40" s="10">
        <f t="shared" si="6"/>
        <v>3.774</v>
      </c>
      <c r="J40" s="15">
        <v>31</v>
      </c>
      <c r="K40" s="15"/>
      <c r="L40" s="10">
        <f t="shared" si="7"/>
        <v>31</v>
      </c>
      <c r="M40" s="10"/>
      <c r="N40" t="s">
        <v>291</v>
      </c>
      <c r="O40" s="10">
        <v>42</v>
      </c>
      <c r="P40" s="16">
        <f t="shared" si="8"/>
        <v>0.25609756097560976</v>
      </c>
      <c r="Q40" s="10">
        <v>39</v>
      </c>
      <c r="R40" s="16">
        <f t="shared" si="4"/>
        <v>0.23780487804878048</v>
      </c>
      <c r="S40" s="10" t="s">
        <v>301</v>
      </c>
      <c r="T40" s="10">
        <v>39</v>
      </c>
      <c r="U40" s="10" t="s">
        <v>300</v>
      </c>
    </row>
    <row r="41" spans="1:21" s="13" customFormat="1" x14ac:dyDescent="0.2">
      <c r="A41" s="10"/>
      <c r="B41" s="10">
        <v>40</v>
      </c>
      <c r="C41" s="10" t="s">
        <v>24</v>
      </c>
      <c r="D41" s="10">
        <v>19319103</v>
      </c>
      <c r="E41" s="10" t="s">
        <v>227</v>
      </c>
      <c r="F41" s="10">
        <v>3.77</v>
      </c>
      <c r="G41" s="15"/>
      <c r="H41" s="16">
        <f t="shared" si="5"/>
        <v>0</v>
      </c>
      <c r="I41" s="10">
        <f t="shared" si="6"/>
        <v>3.77</v>
      </c>
      <c r="J41" s="15">
        <v>3</v>
      </c>
      <c r="K41" s="15"/>
      <c r="L41" s="10">
        <f t="shared" si="7"/>
        <v>3</v>
      </c>
      <c r="M41" s="10"/>
      <c r="N41" t="s">
        <v>291</v>
      </c>
      <c r="O41" s="10">
        <v>39</v>
      </c>
      <c r="P41" s="16">
        <f t="shared" si="8"/>
        <v>0.23780487804878048</v>
      </c>
      <c r="Q41" s="10">
        <v>40</v>
      </c>
      <c r="R41" s="16">
        <f t="shared" si="4"/>
        <v>0.24390243902439024</v>
      </c>
      <c r="S41" s="10" t="s">
        <v>301</v>
      </c>
      <c r="T41" s="10">
        <v>40</v>
      </c>
      <c r="U41" s="10" t="s">
        <v>300</v>
      </c>
    </row>
    <row r="42" spans="1:21" s="13" customFormat="1" x14ac:dyDescent="0.2">
      <c r="A42" s="10"/>
      <c r="B42" s="10">
        <v>41</v>
      </c>
      <c r="C42" s="10" t="s">
        <v>25</v>
      </c>
      <c r="D42" s="10">
        <v>19319077</v>
      </c>
      <c r="E42" s="10" t="s">
        <v>228</v>
      </c>
      <c r="F42" s="10">
        <v>3.7549999999999999</v>
      </c>
      <c r="G42" s="15"/>
      <c r="H42" s="16">
        <f t="shared" si="5"/>
        <v>0</v>
      </c>
      <c r="I42" s="10">
        <f t="shared" si="6"/>
        <v>3.7549999999999999</v>
      </c>
      <c r="J42" s="15">
        <v>11</v>
      </c>
      <c r="K42" s="15"/>
      <c r="L42" s="10">
        <f t="shared" si="7"/>
        <v>11</v>
      </c>
      <c r="M42" s="10"/>
      <c r="N42" t="s">
        <v>291</v>
      </c>
      <c r="O42" s="10">
        <v>40</v>
      </c>
      <c r="P42" s="16">
        <f t="shared" si="8"/>
        <v>0.24390243902439024</v>
      </c>
      <c r="Q42" s="10">
        <v>41</v>
      </c>
      <c r="R42" s="16">
        <f t="shared" si="4"/>
        <v>0.25</v>
      </c>
      <c r="S42" s="10" t="s">
        <v>301</v>
      </c>
      <c r="T42" s="10">
        <v>41</v>
      </c>
      <c r="U42" s="10" t="s">
        <v>300</v>
      </c>
    </row>
    <row r="43" spans="1:21" s="13" customFormat="1" x14ac:dyDescent="0.2">
      <c r="A43" s="10"/>
      <c r="B43" s="10">
        <v>42</v>
      </c>
      <c r="C43" s="10" t="s">
        <v>24</v>
      </c>
      <c r="D43" s="10">
        <v>19319105</v>
      </c>
      <c r="E43" s="10" t="s">
        <v>229</v>
      </c>
      <c r="F43" s="10">
        <v>3.7549999999999999</v>
      </c>
      <c r="G43" s="15"/>
      <c r="H43" s="16">
        <f t="shared" si="5"/>
        <v>0</v>
      </c>
      <c r="I43" s="10">
        <f t="shared" si="6"/>
        <v>3.7549999999999999</v>
      </c>
      <c r="J43" s="15">
        <v>3</v>
      </c>
      <c r="K43" s="15"/>
      <c r="L43" s="10">
        <f t="shared" si="7"/>
        <v>3</v>
      </c>
      <c r="M43" s="10"/>
      <c r="N43" t="s">
        <v>291</v>
      </c>
      <c r="O43" s="10">
        <v>41</v>
      </c>
      <c r="P43" s="16">
        <f t="shared" si="8"/>
        <v>0.25</v>
      </c>
      <c r="Q43" s="10">
        <v>42</v>
      </c>
      <c r="R43" s="16">
        <f t="shared" si="4"/>
        <v>0.25609756097560976</v>
      </c>
      <c r="S43" s="10" t="s">
        <v>301</v>
      </c>
      <c r="T43" s="10">
        <v>42</v>
      </c>
      <c r="U43" s="10" t="s">
        <v>300</v>
      </c>
    </row>
    <row r="44" spans="1:21" s="13" customFormat="1" x14ac:dyDescent="0.2">
      <c r="A44" s="10"/>
      <c r="B44" s="10">
        <v>43</v>
      </c>
      <c r="C44" s="10" t="s">
        <v>26</v>
      </c>
      <c r="D44" s="10">
        <v>19319129</v>
      </c>
      <c r="E44" s="10" t="s">
        <v>231</v>
      </c>
      <c r="F44" s="10">
        <v>3.7360000000000002</v>
      </c>
      <c r="G44" s="15">
        <v>0.01</v>
      </c>
      <c r="H44" s="16">
        <f t="shared" si="5"/>
        <v>2.6766595289079227E-3</v>
      </c>
      <c r="I44" s="10">
        <f t="shared" si="6"/>
        <v>3.746</v>
      </c>
      <c r="J44" s="15">
        <v>7</v>
      </c>
      <c r="K44" s="15"/>
      <c r="L44" s="10">
        <f t="shared" si="7"/>
        <v>7</v>
      </c>
      <c r="M44" s="10"/>
      <c r="N44" t="s">
        <v>291</v>
      </c>
      <c r="O44" s="10">
        <v>43</v>
      </c>
      <c r="P44" s="16">
        <f t="shared" si="8"/>
        <v>0.26219512195121952</v>
      </c>
      <c r="Q44" s="10">
        <v>43</v>
      </c>
      <c r="R44" s="16">
        <f t="shared" si="4"/>
        <v>0.26219512195121952</v>
      </c>
      <c r="S44" s="10" t="s">
        <v>301</v>
      </c>
      <c r="T44" s="10">
        <v>43</v>
      </c>
      <c r="U44" s="10" t="s">
        <v>300</v>
      </c>
    </row>
    <row r="45" spans="1:21" s="13" customFormat="1" x14ac:dyDescent="0.2">
      <c r="A45" s="10"/>
      <c r="B45" s="10">
        <v>44</v>
      </c>
      <c r="C45" s="10" t="s">
        <v>24</v>
      </c>
      <c r="D45" s="10">
        <v>19319107</v>
      </c>
      <c r="E45" s="10" t="s">
        <v>234</v>
      </c>
      <c r="F45" s="10">
        <v>3.7210000000000001</v>
      </c>
      <c r="G45" s="15">
        <v>2.5000000000000001E-2</v>
      </c>
      <c r="H45" s="16">
        <f t="shared" si="5"/>
        <v>6.7186240257995165E-3</v>
      </c>
      <c r="I45" s="10">
        <f t="shared" si="6"/>
        <v>3.746</v>
      </c>
      <c r="J45" s="15">
        <v>3</v>
      </c>
      <c r="K45" s="15"/>
      <c r="L45" s="10">
        <f t="shared" si="7"/>
        <v>3</v>
      </c>
      <c r="M45" s="10"/>
      <c r="N45" t="s">
        <v>291</v>
      </c>
      <c r="O45" s="10">
        <v>46</v>
      </c>
      <c r="P45" s="16">
        <f t="shared" si="8"/>
        <v>0.28048780487804881</v>
      </c>
      <c r="Q45" s="10">
        <v>44</v>
      </c>
      <c r="R45" s="16">
        <f t="shared" si="4"/>
        <v>0.26829268292682928</v>
      </c>
      <c r="S45" s="10" t="s">
        <v>301</v>
      </c>
      <c r="T45" s="10">
        <v>44</v>
      </c>
      <c r="U45" s="10" t="s">
        <v>300</v>
      </c>
    </row>
    <row r="46" spans="1:21" s="13" customFormat="1" x14ac:dyDescent="0.2">
      <c r="A46" s="10"/>
      <c r="B46" s="10">
        <v>45</v>
      </c>
      <c r="C46" s="10" t="s">
        <v>24</v>
      </c>
      <c r="D46" s="10">
        <v>19319092</v>
      </c>
      <c r="E46" s="10" t="s">
        <v>235</v>
      </c>
      <c r="F46" s="10">
        <v>3.718</v>
      </c>
      <c r="G46" s="15">
        <v>0.02</v>
      </c>
      <c r="H46" s="16">
        <f t="shared" si="5"/>
        <v>5.3792361484669175E-3</v>
      </c>
      <c r="I46" s="10">
        <f t="shared" si="6"/>
        <v>3.738</v>
      </c>
      <c r="J46" s="15">
        <v>13</v>
      </c>
      <c r="K46" s="15"/>
      <c r="L46" s="10">
        <f t="shared" si="7"/>
        <v>13</v>
      </c>
      <c r="M46" s="10"/>
      <c r="N46" t="s">
        <v>291</v>
      </c>
      <c r="O46" s="10">
        <v>47</v>
      </c>
      <c r="P46" s="16">
        <f t="shared" si="8"/>
        <v>0.28658536585365851</v>
      </c>
      <c r="Q46" s="10">
        <v>45</v>
      </c>
      <c r="R46" s="16">
        <f t="shared" si="4"/>
        <v>0.27439024390243905</v>
      </c>
      <c r="S46" s="10" t="s">
        <v>301</v>
      </c>
      <c r="T46" s="10">
        <v>45</v>
      </c>
      <c r="U46" s="10" t="s">
        <v>300</v>
      </c>
    </row>
    <row r="47" spans="1:21" s="13" customFormat="1" x14ac:dyDescent="0.2">
      <c r="A47" s="10"/>
      <c r="B47" s="10">
        <v>46</v>
      </c>
      <c r="C47" s="10" t="s">
        <v>26</v>
      </c>
      <c r="D47" s="10">
        <v>19319141</v>
      </c>
      <c r="E47" s="10" t="s">
        <v>232</v>
      </c>
      <c r="F47" s="10">
        <v>3.7349999999999999</v>
      </c>
      <c r="G47" s="15"/>
      <c r="H47" s="16">
        <f t="shared" si="5"/>
        <v>0</v>
      </c>
      <c r="I47" s="10">
        <f t="shared" si="6"/>
        <v>3.7349999999999999</v>
      </c>
      <c r="J47" s="15">
        <v>3</v>
      </c>
      <c r="K47" s="15"/>
      <c r="L47" s="10">
        <f t="shared" si="7"/>
        <v>3</v>
      </c>
      <c r="M47" s="10"/>
      <c r="N47" t="s">
        <v>291</v>
      </c>
      <c r="O47" s="10">
        <v>44</v>
      </c>
      <c r="P47" s="16">
        <f t="shared" si="8"/>
        <v>0.26829268292682928</v>
      </c>
      <c r="Q47" s="10">
        <v>46</v>
      </c>
      <c r="R47" s="16">
        <f t="shared" si="4"/>
        <v>0.28048780487804881</v>
      </c>
      <c r="S47" s="10" t="s">
        <v>301</v>
      </c>
      <c r="T47" s="10">
        <v>46</v>
      </c>
      <c r="U47" s="10" t="s">
        <v>300</v>
      </c>
    </row>
    <row r="48" spans="1:21" s="13" customFormat="1" x14ac:dyDescent="0.2">
      <c r="A48" s="10"/>
      <c r="B48" s="10">
        <v>47</v>
      </c>
      <c r="C48" s="10" t="s">
        <v>26</v>
      </c>
      <c r="D48" s="10">
        <v>19319131</v>
      </c>
      <c r="E48" s="10" t="s">
        <v>233</v>
      </c>
      <c r="F48" s="10">
        <v>3.722</v>
      </c>
      <c r="G48" s="15"/>
      <c r="H48" s="16">
        <f t="shared" si="5"/>
        <v>0</v>
      </c>
      <c r="I48" s="10">
        <f t="shared" si="6"/>
        <v>3.722</v>
      </c>
      <c r="J48" s="15">
        <v>8.5</v>
      </c>
      <c r="K48" s="15"/>
      <c r="L48" s="10">
        <f t="shared" si="7"/>
        <v>8.5</v>
      </c>
      <c r="M48" s="10"/>
      <c r="N48" t="s">
        <v>291</v>
      </c>
      <c r="O48" s="10">
        <v>45</v>
      </c>
      <c r="P48" s="16">
        <f t="shared" si="8"/>
        <v>0.27439024390243905</v>
      </c>
      <c r="Q48" s="10">
        <v>47</v>
      </c>
      <c r="R48" s="16">
        <f t="shared" si="4"/>
        <v>0.28658536585365851</v>
      </c>
      <c r="S48" s="10" t="s">
        <v>301</v>
      </c>
      <c r="T48" s="10">
        <v>47</v>
      </c>
      <c r="U48" s="10" t="s">
        <v>300</v>
      </c>
    </row>
    <row r="49" spans="1:21" s="13" customFormat="1" x14ac:dyDescent="0.2">
      <c r="A49" s="10"/>
      <c r="B49" s="10">
        <v>48</v>
      </c>
      <c r="C49" s="10" t="s">
        <v>26</v>
      </c>
      <c r="D49" s="10">
        <v>19319153</v>
      </c>
      <c r="E49" s="10" t="s">
        <v>247</v>
      </c>
      <c r="F49" s="10">
        <v>3.6389999999999998</v>
      </c>
      <c r="G49" s="15">
        <v>0.08</v>
      </c>
      <c r="H49" s="16">
        <f t="shared" si="5"/>
        <v>2.1984061555372358E-2</v>
      </c>
      <c r="I49" s="10">
        <f t="shared" si="6"/>
        <v>3.7189999999999999</v>
      </c>
      <c r="J49" s="15">
        <v>3</v>
      </c>
      <c r="K49" s="15"/>
      <c r="L49" s="10">
        <f t="shared" si="7"/>
        <v>3</v>
      </c>
      <c r="M49" s="10" t="s">
        <v>295</v>
      </c>
      <c r="N49" t="s">
        <v>291</v>
      </c>
      <c r="O49" s="10">
        <v>59</v>
      </c>
      <c r="P49" s="16">
        <f t="shared" si="8"/>
        <v>0.3597560975609756</v>
      </c>
      <c r="Q49" s="10">
        <v>48</v>
      </c>
      <c r="R49" s="16">
        <f t="shared" si="4"/>
        <v>0.29268292682926828</v>
      </c>
      <c r="S49" s="10" t="s">
        <v>301</v>
      </c>
      <c r="T49" s="10">
        <v>48</v>
      </c>
      <c r="U49" s="10" t="s">
        <v>300</v>
      </c>
    </row>
    <row r="50" spans="1:21" s="13" customFormat="1" x14ac:dyDescent="0.2">
      <c r="A50" s="10"/>
      <c r="B50" s="10">
        <v>49</v>
      </c>
      <c r="C50" s="10" t="s">
        <v>24</v>
      </c>
      <c r="D50" s="10">
        <v>19319125</v>
      </c>
      <c r="E50" s="10" t="s">
        <v>236</v>
      </c>
      <c r="F50" s="10">
        <v>3.702</v>
      </c>
      <c r="G50" s="15">
        <v>1.4999999999999999E-2</v>
      </c>
      <c r="H50" s="16">
        <f t="shared" si="5"/>
        <v>4.0518638573743921E-3</v>
      </c>
      <c r="I50" s="10">
        <f t="shared" si="6"/>
        <v>3.7170000000000001</v>
      </c>
      <c r="J50" s="15">
        <v>3</v>
      </c>
      <c r="K50" s="15">
        <v>1</v>
      </c>
      <c r="L50" s="10">
        <f t="shared" si="7"/>
        <v>53</v>
      </c>
      <c r="M50" s="10"/>
      <c r="N50" t="s">
        <v>291</v>
      </c>
      <c r="O50" s="10">
        <v>48</v>
      </c>
      <c r="P50" s="16">
        <f t="shared" si="8"/>
        <v>0.29268292682926828</v>
      </c>
      <c r="Q50" s="10">
        <v>49</v>
      </c>
      <c r="R50" s="16">
        <f t="shared" si="4"/>
        <v>0.29878048780487804</v>
      </c>
      <c r="S50" s="10" t="s">
        <v>301</v>
      </c>
      <c r="T50" s="10">
        <v>49</v>
      </c>
      <c r="U50" s="10" t="s">
        <v>300</v>
      </c>
    </row>
    <row r="51" spans="1:21" s="13" customFormat="1" x14ac:dyDescent="0.2">
      <c r="A51" s="10"/>
      <c r="B51" s="10">
        <v>50</v>
      </c>
      <c r="C51" s="10" t="s">
        <v>27</v>
      </c>
      <c r="D51" s="10">
        <v>19319025</v>
      </c>
      <c r="E51" s="10" t="s">
        <v>239</v>
      </c>
      <c r="F51" s="10">
        <v>3.67</v>
      </c>
      <c r="G51" s="15">
        <v>4.4999999999999998E-2</v>
      </c>
      <c r="H51" s="16">
        <f t="shared" si="5"/>
        <v>1.226158038147139E-2</v>
      </c>
      <c r="I51" s="10">
        <f t="shared" si="6"/>
        <v>3.7149999999999999</v>
      </c>
      <c r="J51" s="15">
        <v>73</v>
      </c>
      <c r="K51" s="15"/>
      <c r="L51" s="10">
        <f t="shared" si="7"/>
        <v>73</v>
      </c>
      <c r="M51" s="10"/>
      <c r="N51" t="s">
        <v>291</v>
      </c>
      <c r="O51" s="10">
        <v>51</v>
      </c>
      <c r="P51" s="16">
        <f t="shared" si="8"/>
        <v>0.31097560975609756</v>
      </c>
      <c r="Q51" s="10">
        <v>50</v>
      </c>
      <c r="R51" s="16">
        <f t="shared" si="4"/>
        <v>0.3048780487804878</v>
      </c>
      <c r="S51" s="10" t="s">
        <v>301</v>
      </c>
      <c r="T51" s="10">
        <v>50</v>
      </c>
      <c r="U51" s="10" t="s">
        <v>300</v>
      </c>
    </row>
    <row r="52" spans="1:21" s="13" customFormat="1" x14ac:dyDescent="0.2">
      <c r="A52" s="10"/>
      <c r="B52" s="10">
        <v>51</v>
      </c>
      <c r="C52" s="10" t="s">
        <v>25</v>
      </c>
      <c r="D52" s="10">
        <v>19319041</v>
      </c>
      <c r="E52" s="10" t="s">
        <v>237</v>
      </c>
      <c r="F52" s="10">
        <v>3.6960000000000002</v>
      </c>
      <c r="G52" s="15"/>
      <c r="H52" s="16">
        <f t="shared" si="5"/>
        <v>0</v>
      </c>
      <c r="I52" s="10">
        <f t="shared" si="6"/>
        <v>3.6960000000000002</v>
      </c>
      <c r="J52" s="15">
        <v>3</v>
      </c>
      <c r="K52" s="15"/>
      <c r="L52" s="10">
        <f t="shared" si="7"/>
        <v>3</v>
      </c>
      <c r="M52" s="10"/>
      <c r="N52" t="s">
        <v>291</v>
      </c>
      <c r="O52" s="10">
        <v>49</v>
      </c>
      <c r="P52" s="16">
        <f t="shared" si="8"/>
        <v>0.29878048780487804</v>
      </c>
      <c r="Q52" s="10">
        <v>51</v>
      </c>
      <c r="R52" s="16">
        <f t="shared" si="4"/>
        <v>0.31097560975609756</v>
      </c>
      <c r="S52" s="10" t="s">
        <v>301</v>
      </c>
      <c r="T52" s="10">
        <v>51</v>
      </c>
      <c r="U52" s="10" t="s">
        <v>300</v>
      </c>
    </row>
    <row r="53" spans="1:21" s="13" customFormat="1" x14ac:dyDescent="0.2">
      <c r="A53" s="10"/>
      <c r="B53" s="10">
        <v>52</v>
      </c>
      <c r="C53" s="10" t="s">
        <v>26</v>
      </c>
      <c r="D53" s="10">
        <v>19319123</v>
      </c>
      <c r="E53" s="10" t="s">
        <v>238</v>
      </c>
      <c r="F53" s="10">
        <v>3.6709999999999998</v>
      </c>
      <c r="G53" s="15">
        <v>0.01</v>
      </c>
      <c r="H53" s="16">
        <f t="shared" si="5"/>
        <v>2.7240533914464726E-3</v>
      </c>
      <c r="I53" s="10">
        <f t="shared" si="6"/>
        <v>3.6809999999999996</v>
      </c>
      <c r="J53" s="15">
        <v>13</v>
      </c>
      <c r="K53" s="15"/>
      <c r="L53" s="10">
        <f t="shared" si="7"/>
        <v>13</v>
      </c>
      <c r="M53" s="10"/>
      <c r="N53" t="s">
        <v>291</v>
      </c>
      <c r="O53" s="10">
        <v>50</v>
      </c>
      <c r="P53" s="16">
        <f t="shared" si="8"/>
        <v>0.3048780487804878</v>
      </c>
      <c r="Q53" s="10">
        <v>52</v>
      </c>
      <c r="R53" s="16">
        <f t="shared" si="4"/>
        <v>0.31707317073170732</v>
      </c>
      <c r="S53" s="10" t="s">
        <v>301</v>
      </c>
      <c r="T53" s="10">
        <v>52</v>
      </c>
      <c r="U53" s="10" t="s">
        <v>300</v>
      </c>
    </row>
    <row r="54" spans="1:21" s="13" customFormat="1" x14ac:dyDescent="0.2">
      <c r="A54" s="10"/>
      <c r="B54" s="10">
        <v>53</v>
      </c>
      <c r="C54" s="10" t="s">
        <v>27</v>
      </c>
      <c r="D54" s="10">
        <v>19319013</v>
      </c>
      <c r="E54" s="10" t="s">
        <v>246</v>
      </c>
      <c r="F54" s="10">
        <v>3.641</v>
      </c>
      <c r="G54" s="15">
        <v>3.5000000000000003E-2</v>
      </c>
      <c r="H54" s="16">
        <f t="shared" si="5"/>
        <v>9.6127437517165622E-3</v>
      </c>
      <c r="I54" s="10">
        <f t="shared" si="6"/>
        <v>3.6760000000000002</v>
      </c>
      <c r="J54" s="15">
        <v>11</v>
      </c>
      <c r="K54" s="15"/>
      <c r="L54" s="10">
        <f t="shared" si="7"/>
        <v>11</v>
      </c>
      <c r="M54" s="10"/>
      <c r="N54" t="s">
        <v>291</v>
      </c>
      <c r="O54" s="10">
        <v>58</v>
      </c>
      <c r="P54" s="16">
        <f t="shared" si="8"/>
        <v>0.35365853658536583</v>
      </c>
      <c r="Q54" s="10">
        <v>53</v>
      </c>
      <c r="R54" s="16">
        <f t="shared" si="4"/>
        <v>0.32317073170731708</v>
      </c>
      <c r="S54" s="10" t="s">
        <v>301</v>
      </c>
      <c r="T54" s="10">
        <v>53</v>
      </c>
      <c r="U54" s="10" t="s">
        <v>300</v>
      </c>
    </row>
    <row r="55" spans="1:21" s="13" customFormat="1" x14ac:dyDescent="0.2">
      <c r="A55" s="10"/>
      <c r="B55" s="10">
        <v>54</v>
      </c>
      <c r="C55" s="10" t="s">
        <v>25</v>
      </c>
      <c r="D55" s="10">
        <v>19319062</v>
      </c>
      <c r="E55" s="10" t="s">
        <v>243</v>
      </c>
      <c r="F55" s="10">
        <v>3.653</v>
      </c>
      <c r="G55" s="15">
        <v>0.02</v>
      </c>
      <c r="H55" s="16">
        <f t="shared" si="5"/>
        <v>5.4749520941691759E-3</v>
      </c>
      <c r="I55" s="10">
        <f t="shared" si="6"/>
        <v>3.673</v>
      </c>
      <c r="J55" s="15">
        <v>3</v>
      </c>
      <c r="K55" s="15"/>
      <c r="L55" s="10">
        <f t="shared" si="7"/>
        <v>3</v>
      </c>
      <c r="M55" s="10"/>
      <c r="N55" t="s">
        <v>291</v>
      </c>
      <c r="O55" s="10">
        <v>55</v>
      </c>
      <c r="P55" s="16">
        <f t="shared" si="8"/>
        <v>0.33536585365853661</v>
      </c>
      <c r="Q55" s="10">
        <v>54</v>
      </c>
      <c r="R55" s="16">
        <f t="shared" si="4"/>
        <v>0.32926829268292684</v>
      </c>
      <c r="S55" s="10" t="s">
        <v>301</v>
      </c>
      <c r="T55" s="10">
        <v>54</v>
      </c>
      <c r="U55" s="10" t="s">
        <v>300</v>
      </c>
    </row>
    <row r="56" spans="1:21" s="13" customFormat="1" x14ac:dyDescent="0.2">
      <c r="A56" s="10"/>
      <c r="B56" s="10">
        <v>55</v>
      </c>
      <c r="C56" s="10" t="s">
        <v>24</v>
      </c>
      <c r="D56" s="10">
        <v>19319119</v>
      </c>
      <c r="E56" s="10" t="s">
        <v>240</v>
      </c>
      <c r="F56" s="10">
        <v>3.665</v>
      </c>
      <c r="G56" s="15"/>
      <c r="H56" s="16">
        <f t="shared" si="5"/>
        <v>0</v>
      </c>
      <c r="I56" s="10">
        <f t="shared" si="6"/>
        <v>3.665</v>
      </c>
      <c r="J56" s="15">
        <v>3</v>
      </c>
      <c r="K56" s="15"/>
      <c r="L56" s="10">
        <f t="shared" si="7"/>
        <v>3</v>
      </c>
      <c r="M56" s="10"/>
      <c r="N56" t="s">
        <v>291</v>
      </c>
      <c r="O56" s="10">
        <v>52</v>
      </c>
      <c r="P56" s="16">
        <f t="shared" si="8"/>
        <v>0.31707317073170732</v>
      </c>
      <c r="Q56" s="10">
        <v>55</v>
      </c>
      <c r="R56" s="16">
        <f t="shared" si="4"/>
        <v>0.33536585365853661</v>
      </c>
      <c r="S56" s="10" t="s">
        <v>301</v>
      </c>
      <c r="T56" s="10">
        <v>55</v>
      </c>
      <c r="U56" s="10" t="s">
        <v>300</v>
      </c>
    </row>
    <row r="57" spans="1:21" s="13" customFormat="1" x14ac:dyDescent="0.2">
      <c r="A57" s="10"/>
      <c r="B57" s="10">
        <v>56</v>
      </c>
      <c r="C57" s="10" t="s">
        <v>24</v>
      </c>
      <c r="D57" s="10">
        <v>19319109</v>
      </c>
      <c r="E57" s="10" t="s">
        <v>241</v>
      </c>
      <c r="F57" s="10">
        <v>3.661</v>
      </c>
      <c r="G57" s="15"/>
      <c r="H57" s="16">
        <f t="shared" si="5"/>
        <v>0</v>
      </c>
      <c r="I57" s="10">
        <f t="shared" si="6"/>
        <v>3.661</v>
      </c>
      <c r="J57" s="15">
        <v>3</v>
      </c>
      <c r="K57" s="15"/>
      <c r="L57" s="10">
        <f t="shared" si="7"/>
        <v>3</v>
      </c>
      <c r="M57" s="10"/>
      <c r="N57" t="s">
        <v>291</v>
      </c>
      <c r="O57" s="10">
        <v>53</v>
      </c>
      <c r="P57" s="16">
        <f t="shared" si="8"/>
        <v>0.32317073170731708</v>
      </c>
      <c r="Q57" s="10">
        <v>56</v>
      </c>
      <c r="R57" s="16">
        <f t="shared" si="4"/>
        <v>0.34146341463414637</v>
      </c>
      <c r="S57" s="10" t="s">
        <v>301</v>
      </c>
      <c r="T57" s="10">
        <v>56</v>
      </c>
      <c r="U57" s="10" t="s">
        <v>300</v>
      </c>
    </row>
    <row r="58" spans="1:21" s="13" customFormat="1" x14ac:dyDescent="0.2">
      <c r="A58" s="10"/>
      <c r="B58" s="10">
        <v>57</v>
      </c>
      <c r="C58" s="10" t="s">
        <v>24</v>
      </c>
      <c r="D58" s="10">
        <v>19319093</v>
      </c>
      <c r="E58" s="10" t="s">
        <v>242</v>
      </c>
      <c r="F58" s="10">
        <v>3.66</v>
      </c>
      <c r="G58" s="15"/>
      <c r="H58" s="16">
        <f t="shared" si="5"/>
        <v>0</v>
      </c>
      <c r="I58" s="10">
        <f t="shared" si="6"/>
        <v>3.66</v>
      </c>
      <c r="J58" s="15">
        <v>3</v>
      </c>
      <c r="K58" s="15">
        <v>1</v>
      </c>
      <c r="L58" s="10">
        <f t="shared" si="7"/>
        <v>53</v>
      </c>
      <c r="M58" s="10"/>
      <c r="N58" t="s">
        <v>291</v>
      </c>
      <c r="O58" s="10">
        <v>54</v>
      </c>
      <c r="P58" s="16">
        <f t="shared" si="8"/>
        <v>0.32926829268292684</v>
      </c>
      <c r="Q58" s="10">
        <v>57</v>
      </c>
      <c r="R58" s="16">
        <f t="shared" si="4"/>
        <v>0.34756097560975607</v>
      </c>
      <c r="S58" s="10" t="s">
        <v>301</v>
      </c>
      <c r="T58" s="10">
        <v>57</v>
      </c>
      <c r="U58" s="10" t="s">
        <v>300</v>
      </c>
    </row>
    <row r="59" spans="1:21" s="13" customFormat="1" x14ac:dyDescent="0.2">
      <c r="A59" s="10"/>
      <c r="B59" s="10">
        <v>58</v>
      </c>
      <c r="C59" s="10" t="s">
        <v>25</v>
      </c>
      <c r="D59" s="10">
        <v>19319074</v>
      </c>
      <c r="E59" s="10" t="s">
        <v>244</v>
      </c>
      <c r="F59" s="10">
        <v>3.6469999999999998</v>
      </c>
      <c r="G59" s="15">
        <v>0.01</v>
      </c>
      <c r="H59" s="16">
        <f t="shared" si="5"/>
        <v>2.741979709350151E-3</v>
      </c>
      <c r="I59" s="10">
        <f t="shared" si="6"/>
        <v>3.6569999999999996</v>
      </c>
      <c r="J59" s="15">
        <v>46</v>
      </c>
      <c r="K59" s="15"/>
      <c r="L59" s="10">
        <f t="shared" si="7"/>
        <v>46</v>
      </c>
      <c r="M59" s="10"/>
      <c r="N59" t="s">
        <v>291</v>
      </c>
      <c r="O59" s="10">
        <v>56</v>
      </c>
      <c r="P59" s="16">
        <f t="shared" si="8"/>
        <v>0.34146341463414637</v>
      </c>
      <c r="Q59" s="10">
        <v>58</v>
      </c>
      <c r="R59" s="16">
        <f t="shared" si="4"/>
        <v>0.35365853658536583</v>
      </c>
      <c r="S59" s="10" t="s">
        <v>301</v>
      </c>
      <c r="T59" s="10">
        <v>58</v>
      </c>
      <c r="U59" s="10" t="s">
        <v>300</v>
      </c>
    </row>
    <row r="60" spans="1:21" s="13" customFormat="1" x14ac:dyDescent="0.2">
      <c r="A60" s="10"/>
      <c r="B60" s="10">
        <v>59</v>
      </c>
      <c r="C60" s="10" t="s">
        <v>24</v>
      </c>
      <c r="D60" s="10">
        <v>19319102</v>
      </c>
      <c r="E60" s="10" t="s">
        <v>245</v>
      </c>
      <c r="F60" s="10">
        <v>3.6469999999999998</v>
      </c>
      <c r="G60" s="15">
        <v>0.01</v>
      </c>
      <c r="H60" s="16">
        <f t="shared" si="5"/>
        <v>2.741979709350151E-3</v>
      </c>
      <c r="I60" s="10">
        <f t="shared" si="6"/>
        <v>3.6569999999999996</v>
      </c>
      <c r="J60" s="15">
        <v>3</v>
      </c>
      <c r="K60" s="15"/>
      <c r="L60" s="10">
        <f t="shared" si="7"/>
        <v>3</v>
      </c>
      <c r="M60" s="10"/>
      <c r="N60" t="s">
        <v>291</v>
      </c>
      <c r="O60" s="10">
        <v>57</v>
      </c>
      <c r="P60" s="16">
        <f t="shared" si="8"/>
        <v>0.34756097560975607</v>
      </c>
      <c r="Q60" s="10">
        <v>59</v>
      </c>
      <c r="R60" s="16">
        <f t="shared" si="4"/>
        <v>0.3597560975609756</v>
      </c>
      <c r="S60" s="10" t="s">
        <v>301</v>
      </c>
      <c r="T60" s="10">
        <v>59</v>
      </c>
      <c r="U60" s="10" t="s">
        <v>300</v>
      </c>
    </row>
    <row r="61" spans="1:21" s="13" customFormat="1" x14ac:dyDescent="0.2">
      <c r="A61" s="10"/>
      <c r="B61" s="10">
        <v>60</v>
      </c>
      <c r="C61" s="10" t="s">
        <v>27</v>
      </c>
      <c r="D61" s="10">
        <v>19319004</v>
      </c>
      <c r="E61" s="10" t="s">
        <v>248</v>
      </c>
      <c r="F61" s="10">
        <v>3.6179999999999999</v>
      </c>
      <c r="G61" s="15">
        <v>0.02</v>
      </c>
      <c r="H61" s="16">
        <f t="shared" si="5"/>
        <v>5.5279159756771697E-3</v>
      </c>
      <c r="I61" s="10">
        <f t="shared" si="6"/>
        <v>3.6379999999999999</v>
      </c>
      <c r="J61" s="15">
        <v>11</v>
      </c>
      <c r="K61" s="15"/>
      <c r="L61" s="10">
        <f t="shared" si="7"/>
        <v>11</v>
      </c>
      <c r="M61" s="10"/>
      <c r="N61" t="s">
        <v>291</v>
      </c>
      <c r="O61" s="10">
        <v>60</v>
      </c>
      <c r="P61" s="16">
        <f t="shared" si="8"/>
        <v>0.36585365853658536</v>
      </c>
      <c r="Q61" s="10">
        <v>60</v>
      </c>
      <c r="R61" s="16">
        <f t="shared" si="4"/>
        <v>0.36585365853658536</v>
      </c>
      <c r="S61" s="10" t="s">
        <v>301</v>
      </c>
      <c r="T61" s="10">
        <v>60</v>
      </c>
      <c r="U61" s="10" t="s">
        <v>300</v>
      </c>
    </row>
    <row r="62" spans="1:21" s="13" customFormat="1" x14ac:dyDescent="0.2">
      <c r="A62" s="10"/>
      <c r="B62" s="10">
        <v>61</v>
      </c>
      <c r="C62" s="10" t="s">
        <v>27</v>
      </c>
      <c r="D62" s="10">
        <v>19319015</v>
      </c>
      <c r="E62" s="10" t="s">
        <v>250</v>
      </c>
      <c r="F62" s="10">
        <v>3.5960000000000001</v>
      </c>
      <c r="G62" s="15">
        <v>0.01</v>
      </c>
      <c r="H62" s="16">
        <f t="shared" si="5"/>
        <v>2.7808676307007787E-3</v>
      </c>
      <c r="I62" s="10">
        <f t="shared" si="6"/>
        <v>3.6059999999999999</v>
      </c>
      <c r="J62" s="15">
        <v>3</v>
      </c>
      <c r="K62" s="15"/>
      <c r="L62" s="10">
        <f t="shared" si="7"/>
        <v>3</v>
      </c>
      <c r="M62" s="10"/>
      <c r="N62" t="s">
        <v>291</v>
      </c>
      <c r="O62" s="10">
        <v>62</v>
      </c>
      <c r="P62" s="16">
        <f t="shared" si="8"/>
        <v>0.37804878048780488</v>
      </c>
      <c r="Q62" s="10">
        <v>61</v>
      </c>
      <c r="R62" s="16">
        <f t="shared" si="4"/>
        <v>0.37195121951219512</v>
      </c>
      <c r="S62" s="10" t="s">
        <v>301</v>
      </c>
      <c r="T62" s="10">
        <v>61</v>
      </c>
      <c r="U62" s="10" t="s">
        <v>300</v>
      </c>
    </row>
    <row r="63" spans="1:21" s="13" customFormat="1" x14ac:dyDescent="0.2">
      <c r="A63" s="10"/>
      <c r="B63" s="10">
        <v>62</v>
      </c>
      <c r="C63" s="10" t="s">
        <v>24</v>
      </c>
      <c r="D63" s="10">
        <v>19319121</v>
      </c>
      <c r="E63" s="10" t="s">
        <v>249</v>
      </c>
      <c r="F63" s="10">
        <v>3.6</v>
      </c>
      <c r="G63" s="15"/>
      <c r="H63" s="16">
        <f t="shared" si="5"/>
        <v>0</v>
      </c>
      <c r="I63" s="10">
        <f t="shared" si="6"/>
        <v>3.6</v>
      </c>
      <c r="J63" s="15">
        <v>3</v>
      </c>
      <c r="K63" s="15"/>
      <c r="L63" s="10">
        <f t="shared" si="7"/>
        <v>3</v>
      </c>
      <c r="M63" s="10"/>
      <c r="N63" t="s">
        <v>291</v>
      </c>
      <c r="O63" s="10">
        <v>61</v>
      </c>
      <c r="P63" s="16">
        <f t="shared" si="8"/>
        <v>0.37195121951219512</v>
      </c>
      <c r="Q63" s="10">
        <v>62</v>
      </c>
      <c r="R63" s="16">
        <f t="shared" si="4"/>
        <v>0.37804878048780488</v>
      </c>
      <c r="S63" s="10" t="s">
        <v>301</v>
      </c>
      <c r="T63" s="10">
        <v>62</v>
      </c>
      <c r="U63" s="10" t="s">
        <v>300</v>
      </c>
    </row>
    <row r="64" spans="1:21" s="13" customFormat="1" x14ac:dyDescent="0.2">
      <c r="A64" s="10"/>
      <c r="B64" s="10">
        <v>63</v>
      </c>
      <c r="C64" s="10" t="s">
        <v>27</v>
      </c>
      <c r="D64" s="10">
        <v>19319044</v>
      </c>
      <c r="E64" s="10" t="s">
        <v>253</v>
      </c>
      <c r="F64" s="10">
        <v>3.5680000000000001</v>
      </c>
      <c r="G64" s="15">
        <v>0.02</v>
      </c>
      <c r="H64" s="16">
        <f t="shared" si="5"/>
        <v>5.6053811659192822E-3</v>
      </c>
      <c r="I64" s="10">
        <f t="shared" si="6"/>
        <v>3.5880000000000001</v>
      </c>
      <c r="J64" s="15">
        <v>36</v>
      </c>
      <c r="K64" s="15"/>
      <c r="L64" s="10">
        <f t="shared" si="7"/>
        <v>36</v>
      </c>
      <c r="M64" s="10"/>
      <c r="N64" t="s">
        <v>291</v>
      </c>
      <c r="O64" s="10">
        <v>65</v>
      </c>
      <c r="P64" s="16">
        <f t="shared" si="8"/>
        <v>0.39634146341463417</v>
      </c>
      <c r="Q64" s="10">
        <v>63</v>
      </c>
      <c r="R64" s="16">
        <f t="shared" si="4"/>
        <v>0.38414634146341464</v>
      </c>
      <c r="S64" s="10" t="s">
        <v>301</v>
      </c>
      <c r="T64" s="10">
        <v>63</v>
      </c>
      <c r="U64" s="10" t="s">
        <v>300</v>
      </c>
    </row>
    <row r="65" spans="1:21" s="13" customFormat="1" x14ac:dyDescent="0.2">
      <c r="A65" s="10"/>
      <c r="B65" s="10">
        <v>64</v>
      </c>
      <c r="C65" s="10" t="s">
        <v>26</v>
      </c>
      <c r="D65" s="10">
        <v>19319164</v>
      </c>
      <c r="E65" s="10" t="s">
        <v>252</v>
      </c>
      <c r="F65" s="10">
        <v>3.5720000000000001</v>
      </c>
      <c r="G65" s="15">
        <v>0.01</v>
      </c>
      <c r="H65" s="16">
        <f t="shared" si="5"/>
        <v>2.7995520716685329E-3</v>
      </c>
      <c r="I65" s="10">
        <f t="shared" si="6"/>
        <v>3.5819999999999999</v>
      </c>
      <c r="J65" s="15">
        <v>53</v>
      </c>
      <c r="K65" s="15"/>
      <c r="L65" s="10">
        <f t="shared" si="7"/>
        <v>53</v>
      </c>
      <c r="M65" s="10"/>
      <c r="N65" t="s">
        <v>291</v>
      </c>
      <c r="O65" s="10">
        <v>64</v>
      </c>
      <c r="P65" s="16">
        <f t="shared" si="8"/>
        <v>0.3902439024390244</v>
      </c>
      <c r="Q65" s="10">
        <v>64</v>
      </c>
      <c r="R65" s="16">
        <f t="shared" si="4"/>
        <v>0.3902439024390244</v>
      </c>
      <c r="S65" s="10" t="s">
        <v>301</v>
      </c>
      <c r="T65" s="10">
        <v>64</v>
      </c>
      <c r="U65" s="10" t="s">
        <v>300</v>
      </c>
    </row>
    <row r="66" spans="1:21" s="13" customFormat="1" x14ac:dyDescent="0.2">
      <c r="A66" s="10"/>
      <c r="B66" s="10">
        <v>65</v>
      </c>
      <c r="C66" s="10" t="s">
        <v>26</v>
      </c>
      <c r="D66" s="10">
        <v>19319144</v>
      </c>
      <c r="E66" s="10" t="s">
        <v>256</v>
      </c>
      <c r="F66" s="10">
        <v>3.5419999999999998</v>
      </c>
      <c r="G66" s="15">
        <v>0.04</v>
      </c>
      <c r="H66" s="16">
        <f t="shared" ref="H66:H97" si="9">G66/F66</f>
        <v>1.1293054771315642E-2</v>
      </c>
      <c r="I66" s="10">
        <f t="shared" ref="I66:I97" si="10">F66+G66</f>
        <v>3.5819999999999999</v>
      </c>
      <c r="J66" s="15">
        <v>5.5</v>
      </c>
      <c r="K66" s="15"/>
      <c r="L66" s="10">
        <f t="shared" ref="L66:L97" si="11">J66+K66*50</f>
        <v>5.5</v>
      </c>
      <c r="M66" s="10" t="s">
        <v>294</v>
      </c>
      <c r="N66" t="s">
        <v>291</v>
      </c>
      <c r="O66" s="10">
        <v>68</v>
      </c>
      <c r="P66" s="16">
        <f t="shared" ref="P66:P97" si="12">O66/164</f>
        <v>0.41463414634146339</v>
      </c>
      <c r="Q66" s="10">
        <v>65</v>
      </c>
      <c r="R66" s="16">
        <f t="shared" ref="R66:R101" si="13">Q66/164</f>
        <v>0.39634146341463417</v>
      </c>
      <c r="S66" s="10" t="s">
        <v>301</v>
      </c>
      <c r="T66" s="10">
        <v>65</v>
      </c>
      <c r="U66" s="10" t="s">
        <v>300</v>
      </c>
    </row>
    <row r="67" spans="1:21" s="13" customFormat="1" x14ac:dyDescent="0.2">
      <c r="A67" s="10"/>
      <c r="B67" s="10">
        <v>66</v>
      </c>
      <c r="C67" s="10" t="s">
        <v>25</v>
      </c>
      <c r="D67" s="10">
        <v>19319057</v>
      </c>
      <c r="E67" s="10" t="s">
        <v>251</v>
      </c>
      <c r="F67" s="10">
        <v>3.5779999999999998</v>
      </c>
      <c r="G67" s="15"/>
      <c r="H67" s="16">
        <f t="shared" si="9"/>
        <v>0</v>
      </c>
      <c r="I67" s="10">
        <f t="shared" si="10"/>
        <v>3.5779999999999998</v>
      </c>
      <c r="J67" s="15">
        <v>3</v>
      </c>
      <c r="K67" s="15"/>
      <c r="L67" s="10">
        <f t="shared" si="11"/>
        <v>3</v>
      </c>
      <c r="M67" s="10"/>
      <c r="N67" t="s">
        <v>291</v>
      </c>
      <c r="O67" s="10">
        <v>63</v>
      </c>
      <c r="P67" s="16">
        <f t="shared" si="12"/>
        <v>0.38414634146341464</v>
      </c>
      <c r="Q67" s="10">
        <v>66</v>
      </c>
      <c r="R67" s="16">
        <f t="shared" si="13"/>
        <v>0.40243902439024393</v>
      </c>
      <c r="S67" s="10" t="s">
        <v>301</v>
      </c>
      <c r="T67" s="10">
        <v>66</v>
      </c>
      <c r="U67" s="10" t="s">
        <v>300</v>
      </c>
    </row>
    <row r="68" spans="1:21" s="13" customFormat="1" x14ac:dyDescent="0.2">
      <c r="A68" s="10"/>
      <c r="B68" s="10">
        <v>67</v>
      </c>
      <c r="C68" s="10" t="s">
        <v>24</v>
      </c>
      <c r="D68" s="10">
        <v>19319087</v>
      </c>
      <c r="E68" s="10" t="s">
        <v>261</v>
      </c>
      <c r="F68" s="10">
        <v>3.5139999999999998</v>
      </c>
      <c r="G68" s="15">
        <v>0.06</v>
      </c>
      <c r="H68" s="16">
        <f t="shared" si="9"/>
        <v>1.707455890722823E-2</v>
      </c>
      <c r="I68" s="10">
        <f t="shared" si="10"/>
        <v>3.5739999999999998</v>
      </c>
      <c r="J68" s="15">
        <v>32</v>
      </c>
      <c r="K68" s="15"/>
      <c r="L68" s="10">
        <f t="shared" si="11"/>
        <v>32</v>
      </c>
      <c r="M68" s="10"/>
      <c r="N68" t="s">
        <v>291</v>
      </c>
      <c r="O68" s="10">
        <v>73</v>
      </c>
      <c r="P68" s="16">
        <f t="shared" si="12"/>
        <v>0.4451219512195122</v>
      </c>
      <c r="Q68" s="10">
        <v>67</v>
      </c>
      <c r="R68" s="16">
        <f t="shared" si="13"/>
        <v>0.40853658536585363</v>
      </c>
      <c r="S68" s="10"/>
      <c r="T68" s="10"/>
      <c r="U68" s="10"/>
    </row>
    <row r="69" spans="1:21" s="13" customFormat="1" x14ac:dyDescent="0.2">
      <c r="A69" s="10"/>
      <c r="B69" s="10">
        <v>68</v>
      </c>
      <c r="C69" s="10" t="s">
        <v>27</v>
      </c>
      <c r="D69" s="10">
        <v>19319035</v>
      </c>
      <c r="E69" s="10" t="s">
        <v>255</v>
      </c>
      <c r="F69" s="10">
        <v>3.5430000000000001</v>
      </c>
      <c r="G69" s="15">
        <v>0.02</v>
      </c>
      <c r="H69" s="16">
        <f t="shared" si="9"/>
        <v>5.6449336720293536E-3</v>
      </c>
      <c r="I69" s="10">
        <f t="shared" si="10"/>
        <v>3.5630000000000002</v>
      </c>
      <c r="J69" s="15">
        <v>11</v>
      </c>
      <c r="K69" s="15"/>
      <c r="L69" s="10">
        <f t="shared" si="11"/>
        <v>11</v>
      </c>
      <c r="M69" s="10"/>
      <c r="N69" t="s">
        <v>291</v>
      </c>
      <c r="O69" s="10">
        <v>67</v>
      </c>
      <c r="P69" s="16">
        <f t="shared" si="12"/>
        <v>0.40853658536585363</v>
      </c>
      <c r="Q69" s="10">
        <v>68</v>
      </c>
      <c r="R69" s="16">
        <f t="shared" si="13"/>
        <v>0.41463414634146339</v>
      </c>
      <c r="S69" s="10"/>
      <c r="T69" s="10"/>
      <c r="U69" s="10"/>
    </row>
    <row r="70" spans="1:21" s="13" customFormat="1" x14ac:dyDescent="0.2">
      <c r="A70" s="10"/>
      <c r="B70" s="10">
        <v>69</v>
      </c>
      <c r="C70" s="10" t="s">
        <v>25</v>
      </c>
      <c r="D70" s="10">
        <v>19319064</v>
      </c>
      <c r="E70" s="10" t="s">
        <v>254</v>
      </c>
      <c r="F70" s="10">
        <v>3.5590000000000002</v>
      </c>
      <c r="G70" s="15"/>
      <c r="H70" s="16">
        <f t="shared" si="9"/>
        <v>0</v>
      </c>
      <c r="I70" s="10">
        <f t="shared" si="10"/>
        <v>3.5590000000000002</v>
      </c>
      <c r="J70" s="15">
        <v>3</v>
      </c>
      <c r="K70" s="15"/>
      <c r="L70" s="10">
        <f t="shared" si="11"/>
        <v>3</v>
      </c>
      <c r="M70" s="10"/>
      <c r="N70" t="s">
        <v>291</v>
      </c>
      <c r="O70" s="10">
        <v>66</v>
      </c>
      <c r="P70" s="16">
        <f t="shared" si="12"/>
        <v>0.40243902439024393</v>
      </c>
      <c r="Q70" s="10">
        <v>69</v>
      </c>
      <c r="R70" s="16">
        <f t="shared" si="13"/>
        <v>0.42073170731707316</v>
      </c>
      <c r="S70" s="10"/>
      <c r="T70" s="10"/>
      <c r="U70" s="10"/>
    </row>
    <row r="71" spans="1:21" s="13" customFormat="1" x14ac:dyDescent="0.2">
      <c r="A71" s="10"/>
      <c r="B71" s="10">
        <v>70</v>
      </c>
      <c r="C71" s="10" t="s">
        <v>25</v>
      </c>
      <c r="D71" s="10">
        <v>19319071</v>
      </c>
      <c r="E71" s="10" t="s">
        <v>258</v>
      </c>
      <c r="F71" s="10">
        <v>3.5289999999999999</v>
      </c>
      <c r="G71" s="15">
        <v>0.01</v>
      </c>
      <c r="H71" s="16">
        <f t="shared" si="9"/>
        <v>2.8336639274582037E-3</v>
      </c>
      <c r="I71" s="10">
        <f t="shared" si="10"/>
        <v>3.5389999999999997</v>
      </c>
      <c r="J71" s="15">
        <v>28</v>
      </c>
      <c r="K71" s="15"/>
      <c r="L71" s="10">
        <f t="shared" si="11"/>
        <v>28</v>
      </c>
      <c r="M71" s="10"/>
      <c r="N71" t="s">
        <v>291</v>
      </c>
      <c r="O71" s="10">
        <v>70</v>
      </c>
      <c r="P71" s="16">
        <f t="shared" si="12"/>
        <v>0.42682926829268292</v>
      </c>
      <c r="Q71" s="10">
        <v>70</v>
      </c>
      <c r="R71" s="16">
        <f t="shared" si="13"/>
        <v>0.42682926829268292</v>
      </c>
      <c r="S71" s="10"/>
      <c r="T71" s="10"/>
      <c r="U71" s="10"/>
    </row>
    <row r="72" spans="1:21" s="13" customFormat="1" x14ac:dyDescent="0.2">
      <c r="A72" s="10"/>
      <c r="B72" s="10">
        <v>71</v>
      </c>
      <c r="C72" s="10" t="s">
        <v>26</v>
      </c>
      <c r="D72" s="10">
        <v>19319150</v>
      </c>
      <c r="E72" s="10" t="s">
        <v>257</v>
      </c>
      <c r="F72" s="10">
        <v>3.5350000000000001</v>
      </c>
      <c r="G72" s="15"/>
      <c r="H72" s="16">
        <f t="shared" si="9"/>
        <v>0</v>
      </c>
      <c r="I72" s="10">
        <f t="shared" si="10"/>
        <v>3.5350000000000001</v>
      </c>
      <c r="J72" s="15">
        <v>3</v>
      </c>
      <c r="K72" s="15"/>
      <c r="L72" s="10">
        <f t="shared" si="11"/>
        <v>3</v>
      </c>
      <c r="M72" s="10"/>
      <c r="N72" t="s">
        <v>291</v>
      </c>
      <c r="O72" s="10">
        <v>69</v>
      </c>
      <c r="P72" s="16">
        <f t="shared" si="12"/>
        <v>0.42073170731707316</v>
      </c>
      <c r="Q72" s="10">
        <v>71</v>
      </c>
      <c r="R72" s="16">
        <f t="shared" si="13"/>
        <v>0.43292682926829268</v>
      </c>
      <c r="S72" s="10"/>
      <c r="T72" s="10"/>
      <c r="U72" s="10"/>
    </row>
    <row r="73" spans="1:21" s="13" customFormat="1" x14ac:dyDescent="0.2">
      <c r="A73" s="10"/>
      <c r="B73" s="10">
        <v>72</v>
      </c>
      <c r="C73" s="10" t="s">
        <v>27</v>
      </c>
      <c r="D73" s="10">
        <v>19319045</v>
      </c>
      <c r="E73" s="10" t="s">
        <v>262</v>
      </c>
      <c r="F73" s="10">
        <v>3.508</v>
      </c>
      <c r="G73" s="15">
        <v>0.02</v>
      </c>
      <c r="H73" s="16">
        <f t="shared" si="9"/>
        <v>5.7012542759407071E-3</v>
      </c>
      <c r="I73" s="10">
        <f t="shared" si="10"/>
        <v>3.528</v>
      </c>
      <c r="J73" s="15">
        <v>33.5</v>
      </c>
      <c r="K73" s="15"/>
      <c r="L73" s="10">
        <f t="shared" si="11"/>
        <v>33.5</v>
      </c>
      <c r="M73" s="10"/>
      <c r="N73" t="s">
        <v>291</v>
      </c>
      <c r="O73" s="10">
        <v>74</v>
      </c>
      <c r="P73" s="16">
        <f t="shared" si="12"/>
        <v>0.45121951219512196</v>
      </c>
      <c r="Q73" s="10">
        <v>72</v>
      </c>
      <c r="R73" s="16">
        <f t="shared" si="13"/>
        <v>0.43902439024390244</v>
      </c>
      <c r="S73" s="10"/>
      <c r="T73" s="10"/>
      <c r="U73" s="10"/>
    </row>
    <row r="74" spans="1:21" s="13" customFormat="1" x14ac:dyDescent="0.2">
      <c r="A74" s="10"/>
      <c r="B74" s="10">
        <v>73</v>
      </c>
      <c r="C74" s="10" t="s">
        <v>26</v>
      </c>
      <c r="D74" s="10">
        <v>19319160</v>
      </c>
      <c r="E74" s="10" t="s">
        <v>259</v>
      </c>
      <c r="F74" s="10">
        <v>3.5259999999999998</v>
      </c>
      <c r="G74" s="15"/>
      <c r="H74" s="16">
        <f t="shared" si="9"/>
        <v>0</v>
      </c>
      <c r="I74" s="10">
        <f t="shared" si="10"/>
        <v>3.5259999999999998</v>
      </c>
      <c r="J74" s="15">
        <v>3</v>
      </c>
      <c r="K74" s="15"/>
      <c r="L74" s="10">
        <f t="shared" si="11"/>
        <v>3</v>
      </c>
      <c r="M74" s="10"/>
      <c r="N74" t="s">
        <v>291</v>
      </c>
      <c r="O74" s="10">
        <v>71</v>
      </c>
      <c r="P74" s="16">
        <f t="shared" si="12"/>
        <v>0.43292682926829268</v>
      </c>
      <c r="Q74" s="10">
        <v>73</v>
      </c>
      <c r="R74" s="16">
        <f t="shared" si="13"/>
        <v>0.4451219512195122</v>
      </c>
      <c r="S74" s="10"/>
      <c r="T74" s="10"/>
      <c r="U74" s="10"/>
    </row>
    <row r="75" spans="1:21" s="13" customFormat="1" x14ac:dyDescent="0.2">
      <c r="A75" s="10"/>
      <c r="B75" s="10">
        <v>74</v>
      </c>
      <c r="C75" s="10" t="s">
        <v>26</v>
      </c>
      <c r="D75" s="10">
        <v>19319145</v>
      </c>
      <c r="E75" s="10" t="s">
        <v>260</v>
      </c>
      <c r="F75" s="10">
        <v>3.524</v>
      </c>
      <c r="G75" s="15"/>
      <c r="H75" s="16">
        <f t="shared" si="9"/>
        <v>0</v>
      </c>
      <c r="I75" s="10">
        <f t="shared" si="10"/>
        <v>3.524</v>
      </c>
      <c r="J75" s="15">
        <v>21</v>
      </c>
      <c r="K75" s="15"/>
      <c r="L75" s="10">
        <f t="shared" si="11"/>
        <v>21</v>
      </c>
      <c r="M75" s="10"/>
      <c r="N75" t="s">
        <v>291</v>
      </c>
      <c r="O75" s="10">
        <v>72</v>
      </c>
      <c r="P75" s="16">
        <f t="shared" si="12"/>
        <v>0.43902439024390244</v>
      </c>
      <c r="Q75" s="10">
        <v>74</v>
      </c>
      <c r="R75" s="16">
        <f t="shared" si="13"/>
        <v>0.45121951219512196</v>
      </c>
      <c r="S75" s="10"/>
      <c r="T75" s="10"/>
      <c r="U75" s="10"/>
    </row>
    <row r="76" spans="1:21" s="13" customFormat="1" x14ac:dyDescent="0.2">
      <c r="A76" s="10"/>
      <c r="B76" s="10">
        <v>75</v>
      </c>
      <c r="C76" s="10" t="s">
        <v>27</v>
      </c>
      <c r="D76" s="10">
        <v>19319007</v>
      </c>
      <c r="E76" s="10" t="s">
        <v>263</v>
      </c>
      <c r="F76" s="10">
        <v>3.492</v>
      </c>
      <c r="G76" s="15">
        <v>0.02</v>
      </c>
      <c r="H76" s="16">
        <f t="shared" si="9"/>
        <v>5.7273768613974804E-3</v>
      </c>
      <c r="I76" s="10">
        <f t="shared" si="10"/>
        <v>3.512</v>
      </c>
      <c r="J76" s="15">
        <v>38</v>
      </c>
      <c r="K76" s="15"/>
      <c r="L76" s="10">
        <f t="shared" si="11"/>
        <v>38</v>
      </c>
      <c r="M76" s="10"/>
      <c r="N76" t="s">
        <v>291</v>
      </c>
      <c r="O76" s="10">
        <v>75</v>
      </c>
      <c r="P76" s="16">
        <f t="shared" si="12"/>
        <v>0.45731707317073172</v>
      </c>
      <c r="Q76" s="10">
        <v>75</v>
      </c>
      <c r="R76" s="16">
        <f t="shared" si="13"/>
        <v>0.45731707317073172</v>
      </c>
      <c r="S76" s="10"/>
      <c r="T76" s="10"/>
      <c r="U76" s="10"/>
    </row>
    <row r="77" spans="1:21" s="13" customFormat="1" x14ac:dyDescent="0.2">
      <c r="A77" s="10"/>
      <c r="B77" s="10">
        <v>76</v>
      </c>
      <c r="C77" s="10" t="s">
        <v>27</v>
      </c>
      <c r="D77" s="10">
        <v>19319014</v>
      </c>
      <c r="E77" s="10" t="s">
        <v>264</v>
      </c>
      <c r="F77" s="10">
        <v>3.492</v>
      </c>
      <c r="G77" s="15">
        <v>0.01</v>
      </c>
      <c r="H77" s="16">
        <f t="shared" si="9"/>
        <v>2.8636884306987402E-3</v>
      </c>
      <c r="I77" s="10">
        <f t="shared" si="10"/>
        <v>3.5019999999999998</v>
      </c>
      <c r="J77" s="15">
        <v>3</v>
      </c>
      <c r="K77" s="15"/>
      <c r="L77" s="10">
        <f t="shared" si="11"/>
        <v>3</v>
      </c>
      <c r="M77" s="10"/>
      <c r="N77" t="s">
        <v>291</v>
      </c>
      <c r="O77" s="10">
        <v>76</v>
      </c>
      <c r="P77" s="16">
        <f t="shared" si="12"/>
        <v>0.46341463414634149</v>
      </c>
      <c r="Q77" s="10">
        <v>76</v>
      </c>
      <c r="R77" s="16">
        <f t="shared" si="13"/>
        <v>0.46341463414634149</v>
      </c>
      <c r="S77" s="10"/>
      <c r="T77" s="10"/>
      <c r="U77" s="10"/>
    </row>
    <row r="78" spans="1:21" s="13" customFormat="1" x14ac:dyDescent="0.2">
      <c r="A78" s="10"/>
      <c r="B78" s="10">
        <v>77</v>
      </c>
      <c r="C78" s="10" t="s">
        <v>24</v>
      </c>
      <c r="D78" s="10">
        <v>19319116</v>
      </c>
      <c r="E78" s="10" t="s">
        <v>265</v>
      </c>
      <c r="F78" s="10">
        <v>3.488</v>
      </c>
      <c r="G78" s="15">
        <v>0.01</v>
      </c>
      <c r="H78" s="16">
        <f t="shared" si="9"/>
        <v>2.8669724770642203E-3</v>
      </c>
      <c r="I78" s="10">
        <f t="shared" si="10"/>
        <v>3.4979999999999998</v>
      </c>
      <c r="J78" s="15">
        <v>18</v>
      </c>
      <c r="K78" s="15"/>
      <c r="L78" s="10">
        <f t="shared" si="11"/>
        <v>18</v>
      </c>
      <c r="M78" s="10"/>
      <c r="N78" t="s">
        <v>291</v>
      </c>
      <c r="O78" s="10">
        <v>77</v>
      </c>
      <c r="P78" s="16">
        <f t="shared" si="12"/>
        <v>0.46951219512195119</v>
      </c>
      <c r="Q78" s="10">
        <v>77</v>
      </c>
      <c r="R78" s="16">
        <f t="shared" si="13"/>
        <v>0.46951219512195119</v>
      </c>
      <c r="S78" s="10"/>
      <c r="T78" s="10"/>
      <c r="U78" s="10"/>
    </row>
    <row r="79" spans="1:21" s="13" customFormat="1" x14ac:dyDescent="0.2">
      <c r="A79" s="10"/>
      <c r="B79" s="10">
        <v>78</v>
      </c>
      <c r="C79" s="10" t="s">
        <v>27</v>
      </c>
      <c r="D79" s="10">
        <v>19319023</v>
      </c>
      <c r="E79" s="10" t="s">
        <v>266</v>
      </c>
      <c r="F79" s="10">
        <v>3.4820000000000002</v>
      </c>
      <c r="G79" s="15">
        <v>0.01</v>
      </c>
      <c r="H79" s="16">
        <f t="shared" si="9"/>
        <v>2.8719126938541069E-3</v>
      </c>
      <c r="I79" s="10">
        <f t="shared" si="10"/>
        <v>3.492</v>
      </c>
      <c r="J79" s="15">
        <v>3</v>
      </c>
      <c r="K79" s="15"/>
      <c r="L79" s="10">
        <f t="shared" si="11"/>
        <v>3</v>
      </c>
      <c r="M79" s="10"/>
      <c r="N79" t="s">
        <v>291</v>
      </c>
      <c r="O79" s="10">
        <v>78</v>
      </c>
      <c r="P79" s="16">
        <f t="shared" si="12"/>
        <v>0.47560975609756095</v>
      </c>
      <c r="Q79" s="10">
        <v>78</v>
      </c>
      <c r="R79" s="16">
        <f t="shared" si="13"/>
        <v>0.47560975609756095</v>
      </c>
      <c r="S79" s="10"/>
      <c r="T79" s="10"/>
      <c r="U79" s="10"/>
    </row>
    <row r="80" spans="1:21" s="13" customFormat="1" x14ac:dyDescent="0.2">
      <c r="A80" s="10"/>
      <c r="B80" s="10">
        <v>79</v>
      </c>
      <c r="C80" s="10" t="s">
        <v>26</v>
      </c>
      <c r="D80" s="10">
        <v>19319142</v>
      </c>
      <c r="E80" s="10" t="s">
        <v>267</v>
      </c>
      <c r="F80" s="10">
        <v>3.4689999999999999</v>
      </c>
      <c r="G80" s="15"/>
      <c r="H80" s="16">
        <f t="shared" si="9"/>
        <v>0</v>
      </c>
      <c r="I80" s="10">
        <f t="shared" si="10"/>
        <v>3.4689999999999999</v>
      </c>
      <c r="J80" s="15">
        <v>3</v>
      </c>
      <c r="K80" s="15"/>
      <c r="L80" s="10">
        <f t="shared" si="11"/>
        <v>3</v>
      </c>
      <c r="M80" s="10"/>
      <c r="N80" t="s">
        <v>291</v>
      </c>
      <c r="O80" s="10">
        <v>79</v>
      </c>
      <c r="P80" s="16">
        <f t="shared" si="12"/>
        <v>0.48170731707317072</v>
      </c>
      <c r="Q80" s="10">
        <v>79</v>
      </c>
      <c r="R80" s="16">
        <f t="shared" si="13"/>
        <v>0.48170731707317072</v>
      </c>
      <c r="S80" s="10"/>
      <c r="T80" s="10"/>
      <c r="U80" s="10"/>
    </row>
    <row r="81" spans="1:21" s="13" customFormat="1" x14ac:dyDescent="0.2">
      <c r="A81" s="10"/>
      <c r="B81" s="10">
        <v>80</v>
      </c>
      <c r="C81" s="10" t="s">
        <v>27</v>
      </c>
      <c r="D81" s="10">
        <v>19319010</v>
      </c>
      <c r="E81" s="10" t="s">
        <v>272</v>
      </c>
      <c r="F81" s="10">
        <v>3.42</v>
      </c>
      <c r="G81" s="15">
        <v>3.5000000000000003E-2</v>
      </c>
      <c r="H81" s="16">
        <f t="shared" si="9"/>
        <v>1.0233918128654972E-2</v>
      </c>
      <c r="I81" s="10">
        <f t="shared" si="10"/>
        <v>3.4550000000000001</v>
      </c>
      <c r="J81" s="15">
        <v>36</v>
      </c>
      <c r="K81" s="15"/>
      <c r="L81" s="10">
        <f t="shared" si="11"/>
        <v>36</v>
      </c>
      <c r="M81" s="10" t="s">
        <v>294</v>
      </c>
      <c r="N81" t="s">
        <v>291</v>
      </c>
      <c r="O81" s="10">
        <v>84</v>
      </c>
      <c r="P81" s="16">
        <f t="shared" si="12"/>
        <v>0.51219512195121952</v>
      </c>
      <c r="Q81" s="10">
        <v>80</v>
      </c>
      <c r="R81" s="16">
        <f t="shared" si="13"/>
        <v>0.48780487804878048</v>
      </c>
      <c r="S81" s="10"/>
      <c r="T81" s="10"/>
      <c r="U81" s="10"/>
    </row>
    <row r="82" spans="1:21" s="13" customFormat="1" x14ac:dyDescent="0.2">
      <c r="A82" s="10"/>
      <c r="B82" s="10">
        <v>81</v>
      </c>
      <c r="C82" s="10" t="s">
        <v>27</v>
      </c>
      <c r="D82" s="10">
        <v>19319018</v>
      </c>
      <c r="E82" s="10" t="s">
        <v>268</v>
      </c>
      <c r="F82" s="10">
        <v>3.4430000000000001</v>
      </c>
      <c r="G82" s="15">
        <v>0.01</v>
      </c>
      <c r="H82" s="16">
        <f t="shared" si="9"/>
        <v>2.904443799012489E-3</v>
      </c>
      <c r="I82" s="10">
        <f t="shared" si="10"/>
        <v>3.4529999999999998</v>
      </c>
      <c r="J82" s="15">
        <v>3</v>
      </c>
      <c r="K82" s="15"/>
      <c r="L82" s="10">
        <f t="shared" si="11"/>
        <v>3</v>
      </c>
      <c r="M82" s="10"/>
      <c r="N82" t="s">
        <v>291</v>
      </c>
      <c r="O82" s="10">
        <v>80</v>
      </c>
      <c r="P82" s="16">
        <f t="shared" si="12"/>
        <v>0.48780487804878048</v>
      </c>
      <c r="Q82" s="10">
        <v>81</v>
      </c>
      <c r="R82" s="16">
        <f t="shared" si="13"/>
        <v>0.49390243902439024</v>
      </c>
      <c r="S82" s="10"/>
      <c r="T82" s="10"/>
      <c r="U82" s="10"/>
    </row>
    <row r="83" spans="1:21" s="13" customFormat="1" x14ac:dyDescent="0.2">
      <c r="A83" s="10"/>
      <c r="B83" s="10">
        <v>82</v>
      </c>
      <c r="C83" s="10" t="s">
        <v>27</v>
      </c>
      <c r="D83" s="10">
        <v>19319017</v>
      </c>
      <c r="E83" s="10" t="s">
        <v>269</v>
      </c>
      <c r="F83" s="10">
        <v>3.4409999999999998</v>
      </c>
      <c r="G83" s="15">
        <v>0.01</v>
      </c>
      <c r="H83" s="16">
        <f t="shared" si="9"/>
        <v>2.906131938390003E-3</v>
      </c>
      <c r="I83" s="10">
        <f t="shared" si="10"/>
        <v>3.4509999999999996</v>
      </c>
      <c r="J83" s="15">
        <v>3</v>
      </c>
      <c r="K83" s="15"/>
      <c r="L83" s="10">
        <f t="shared" si="11"/>
        <v>3</v>
      </c>
      <c r="M83" s="10"/>
      <c r="N83" t="s">
        <v>291</v>
      </c>
      <c r="O83" s="10">
        <v>81</v>
      </c>
      <c r="P83" s="16">
        <f t="shared" si="12"/>
        <v>0.49390243902439024</v>
      </c>
      <c r="Q83" s="10">
        <v>82</v>
      </c>
      <c r="R83" s="16">
        <f t="shared" si="13"/>
        <v>0.5</v>
      </c>
      <c r="S83" s="10"/>
      <c r="T83" s="10"/>
      <c r="U83" s="10"/>
    </row>
    <row r="84" spans="1:21" s="13" customFormat="1" x14ac:dyDescent="0.2">
      <c r="A84" s="10"/>
      <c r="B84" s="10">
        <v>83</v>
      </c>
      <c r="C84" s="10" t="s">
        <v>26</v>
      </c>
      <c r="D84" s="10">
        <v>19319152</v>
      </c>
      <c r="E84" s="10" t="s">
        <v>270</v>
      </c>
      <c r="F84" s="10">
        <v>3.4249999999999998</v>
      </c>
      <c r="G84" s="15"/>
      <c r="H84" s="16">
        <f t="shared" si="9"/>
        <v>0</v>
      </c>
      <c r="I84" s="10">
        <f t="shared" si="10"/>
        <v>3.4249999999999998</v>
      </c>
      <c r="J84" s="15">
        <v>3</v>
      </c>
      <c r="K84" s="15"/>
      <c r="L84" s="10">
        <f t="shared" si="11"/>
        <v>3</v>
      </c>
      <c r="M84" s="10"/>
      <c r="N84" t="s">
        <v>291</v>
      </c>
      <c r="O84" s="10">
        <v>82</v>
      </c>
      <c r="P84" s="16">
        <f t="shared" si="12"/>
        <v>0.5</v>
      </c>
      <c r="Q84" s="10">
        <v>83</v>
      </c>
      <c r="R84" s="16">
        <f t="shared" si="13"/>
        <v>0.50609756097560976</v>
      </c>
      <c r="S84" s="10"/>
      <c r="T84" s="10"/>
      <c r="U84" s="10"/>
    </row>
    <row r="85" spans="1:21" s="13" customFormat="1" x14ac:dyDescent="0.2">
      <c r="A85" s="10"/>
      <c r="B85" s="10">
        <v>84</v>
      </c>
      <c r="C85" s="10" t="s">
        <v>25</v>
      </c>
      <c r="D85" s="10">
        <v>19319070</v>
      </c>
      <c r="E85" s="10" t="s">
        <v>271</v>
      </c>
      <c r="F85" s="10">
        <v>3.4239999999999999</v>
      </c>
      <c r="G85" s="15"/>
      <c r="H85" s="16">
        <f t="shared" si="9"/>
        <v>0</v>
      </c>
      <c r="I85" s="10">
        <f t="shared" si="10"/>
        <v>3.4239999999999999</v>
      </c>
      <c r="J85" s="15">
        <v>3</v>
      </c>
      <c r="K85" s="15"/>
      <c r="L85" s="10">
        <f t="shared" si="11"/>
        <v>3</v>
      </c>
      <c r="M85" s="10"/>
      <c r="N85" t="s">
        <v>291</v>
      </c>
      <c r="O85" s="10">
        <v>83</v>
      </c>
      <c r="P85" s="16">
        <f t="shared" si="12"/>
        <v>0.50609756097560976</v>
      </c>
      <c r="Q85" s="10">
        <v>84</v>
      </c>
      <c r="R85" s="16">
        <f t="shared" si="13"/>
        <v>0.51219512195121952</v>
      </c>
      <c r="S85" s="10"/>
      <c r="T85" s="10"/>
      <c r="U85" s="10"/>
    </row>
    <row r="86" spans="1:21" s="13" customFormat="1" x14ac:dyDescent="0.2">
      <c r="A86" s="10"/>
      <c r="B86" s="10">
        <v>85</v>
      </c>
      <c r="C86" s="10" t="s">
        <v>24</v>
      </c>
      <c r="D86" s="10">
        <v>19319104</v>
      </c>
      <c r="E86" s="10" t="s">
        <v>273</v>
      </c>
      <c r="F86" s="10">
        <v>3.4079999999999999</v>
      </c>
      <c r="G86" s="15"/>
      <c r="H86" s="16">
        <f t="shared" si="9"/>
        <v>0</v>
      </c>
      <c r="I86" s="10">
        <f t="shared" si="10"/>
        <v>3.4079999999999999</v>
      </c>
      <c r="J86" s="15">
        <v>18</v>
      </c>
      <c r="K86" s="15"/>
      <c r="L86" s="10">
        <f t="shared" si="11"/>
        <v>18</v>
      </c>
      <c r="M86" s="10"/>
      <c r="N86" t="s">
        <v>291</v>
      </c>
      <c r="O86" s="10">
        <v>85</v>
      </c>
      <c r="P86" s="16">
        <f t="shared" si="12"/>
        <v>0.51829268292682928</v>
      </c>
      <c r="Q86" s="10">
        <v>85</v>
      </c>
      <c r="R86" s="16">
        <f t="shared" si="13"/>
        <v>0.51829268292682928</v>
      </c>
      <c r="S86" s="10"/>
      <c r="T86" s="10"/>
      <c r="U86" s="10"/>
    </row>
    <row r="87" spans="1:21" s="13" customFormat="1" x14ac:dyDescent="0.2">
      <c r="A87" s="10"/>
      <c r="B87" s="10">
        <v>86</v>
      </c>
      <c r="C87" s="10" t="s">
        <v>27</v>
      </c>
      <c r="D87" s="10">
        <v>19319006</v>
      </c>
      <c r="E87" s="10" t="s">
        <v>276</v>
      </c>
      <c r="F87" s="10">
        <v>3.3679999999999999</v>
      </c>
      <c r="G87" s="15">
        <v>3.5000000000000003E-2</v>
      </c>
      <c r="H87" s="16">
        <f t="shared" si="9"/>
        <v>1.0391923990498814E-2</v>
      </c>
      <c r="I87" s="10">
        <f t="shared" si="10"/>
        <v>3.403</v>
      </c>
      <c r="J87" s="15">
        <v>3</v>
      </c>
      <c r="K87" s="15"/>
      <c r="L87" s="10">
        <f t="shared" si="11"/>
        <v>3</v>
      </c>
      <c r="M87" s="10"/>
      <c r="N87" t="s">
        <v>291</v>
      </c>
      <c r="O87" s="10">
        <v>88</v>
      </c>
      <c r="P87" s="16">
        <f t="shared" si="12"/>
        <v>0.53658536585365857</v>
      </c>
      <c r="Q87" s="10">
        <v>86</v>
      </c>
      <c r="R87" s="16">
        <f t="shared" si="13"/>
        <v>0.52439024390243905</v>
      </c>
      <c r="S87" s="10"/>
      <c r="T87" s="10"/>
      <c r="U87" s="10"/>
    </row>
    <row r="88" spans="1:21" s="13" customFormat="1" x14ac:dyDescent="0.2">
      <c r="A88" s="10"/>
      <c r="B88" s="10">
        <v>87</v>
      </c>
      <c r="C88" s="10" t="s">
        <v>24</v>
      </c>
      <c r="D88" s="10">
        <v>19319055</v>
      </c>
      <c r="E88" s="10" t="s">
        <v>274</v>
      </c>
      <c r="F88" s="10">
        <v>3.3959999999999999</v>
      </c>
      <c r="G88" s="15"/>
      <c r="H88" s="16">
        <f t="shared" si="9"/>
        <v>0</v>
      </c>
      <c r="I88" s="10">
        <f t="shared" si="10"/>
        <v>3.3959999999999999</v>
      </c>
      <c r="J88" s="15">
        <v>3</v>
      </c>
      <c r="K88" s="15"/>
      <c r="L88" s="10">
        <f t="shared" si="11"/>
        <v>3</v>
      </c>
      <c r="M88" s="10" t="s">
        <v>295</v>
      </c>
      <c r="N88" t="s">
        <v>291</v>
      </c>
      <c r="O88" s="10">
        <v>86</v>
      </c>
      <c r="P88" s="16">
        <f t="shared" si="12"/>
        <v>0.52439024390243905</v>
      </c>
      <c r="Q88" s="10">
        <v>87</v>
      </c>
      <c r="R88" s="16">
        <f t="shared" si="13"/>
        <v>0.53048780487804881</v>
      </c>
      <c r="S88" s="10"/>
      <c r="T88" s="10"/>
      <c r="U88" s="10"/>
    </row>
    <row r="89" spans="1:21" s="13" customFormat="1" x14ac:dyDescent="0.2">
      <c r="A89" s="10"/>
      <c r="B89" s="10">
        <v>88</v>
      </c>
      <c r="C89" s="10" t="s">
        <v>26</v>
      </c>
      <c r="D89" s="10">
        <v>19319136</v>
      </c>
      <c r="E89" s="10" t="s">
        <v>275</v>
      </c>
      <c r="F89" s="10">
        <v>3.3839999999999999</v>
      </c>
      <c r="G89" s="15">
        <v>0.01</v>
      </c>
      <c r="H89" s="16">
        <f t="shared" si="9"/>
        <v>2.9550827423167852E-3</v>
      </c>
      <c r="I89" s="10">
        <f t="shared" si="10"/>
        <v>3.3939999999999997</v>
      </c>
      <c r="J89" s="15">
        <v>6.5</v>
      </c>
      <c r="K89" s="15"/>
      <c r="L89" s="10">
        <f t="shared" si="11"/>
        <v>6.5</v>
      </c>
      <c r="M89" s="10"/>
      <c r="N89" t="s">
        <v>291</v>
      </c>
      <c r="O89" s="10">
        <v>87</v>
      </c>
      <c r="P89" s="16">
        <f t="shared" si="12"/>
        <v>0.53048780487804881</v>
      </c>
      <c r="Q89" s="10">
        <v>88</v>
      </c>
      <c r="R89" s="16">
        <f t="shared" si="13"/>
        <v>0.53658536585365857</v>
      </c>
      <c r="S89" s="10"/>
      <c r="T89" s="10"/>
      <c r="U89" s="10"/>
    </row>
    <row r="90" spans="1:21" s="13" customFormat="1" x14ac:dyDescent="0.2">
      <c r="A90" s="10"/>
      <c r="B90" s="10">
        <v>89</v>
      </c>
      <c r="C90" s="10" t="s">
        <v>25</v>
      </c>
      <c r="D90" s="10">
        <v>19319066</v>
      </c>
      <c r="E90" s="10" t="s">
        <v>277</v>
      </c>
      <c r="F90" s="10">
        <v>3.363</v>
      </c>
      <c r="G90" s="15"/>
      <c r="H90" s="16">
        <f t="shared" si="9"/>
        <v>0</v>
      </c>
      <c r="I90" s="10">
        <f t="shared" si="10"/>
        <v>3.363</v>
      </c>
      <c r="J90" s="15">
        <v>3</v>
      </c>
      <c r="K90" s="15"/>
      <c r="L90" s="10">
        <f t="shared" si="11"/>
        <v>3</v>
      </c>
      <c r="M90" s="10"/>
      <c r="N90" t="s">
        <v>291</v>
      </c>
      <c r="O90" s="10">
        <v>89</v>
      </c>
      <c r="P90" s="16">
        <f t="shared" si="12"/>
        <v>0.54268292682926833</v>
      </c>
      <c r="Q90" s="10">
        <v>89</v>
      </c>
      <c r="R90" s="16">
        <f t="shared" si="13"/>
        <v>0.54268292682926833</v>
      </c>
      <c r="S90" s="10"/>
      <c r="T90" s="10"/>
      <c r="U90" s="10"/>
    </row>
    <row r="91" spans="1:21" s="13" customFormat="1" x14ac:dyDescent="0.2">
      <c r="A91" s="10"/>
      <c r="B91" s="10">
        <v>90</v>
      </c>
      <c r="C91" s="10" t="s">
        <v>27</v>
      </c>
      <c r="D91" s="10">
        <v>19319042</v>
      </c>
      <c r="E91" s="10" t="s">
        <v>282</v>
      </c>
      <c r="F91" s="10">
        <v>3.3370000000000002</v>
      </c>
      <c r="G91" s="15">
        <v>0.02</v>
      </c>
      <c r="H91" s="16">
        <f t="shared" si="9"/>
        <v>5.9934072520227751E-3</v>
      </c>
      <c r="I91" s="10">
        <f t="shared" si="10"/>
        <v>3.3570000000000002</v>
      </c>
      <c r="J91" s="15">
        <v>75</v>
      </c>
      <c r="K91" s="15"/>
      <c r="L91" s="10">
        <f t="shared" si="11"/>
        <v>75</v>
      </c>
      <c r="M91" s="10"/>
      <c r="N91" t="s">
        <v>291</v>
      </c>
      <c r="O91" s="10">
        <v>94</v>
      </c>
      <c r="P91" s="16">
        <f t="shared" si="12"/>
        <v>0.57317073170731703</v>
      </c>
      <c r="Q91" s="10">
        <v>90</v>
      </c>
      <c r="R91" s="16">
        <f t="shared" si="13"/>
        <v>0.54878048780487809</v>
      </c>
      <c r="S91" s="10"/>
      <c r="T91" s="10"/>
      <c r="U91" s="10"/>
    </row>
    <row r="92" spans="1:21" s="13" customFormat="1" x14ac:dyDescent="0.2">
      <c r="A92" s="10"/>
      <c r="B92" s="10">
        <v>91</v>
      </c>
      <c r="C92" s="10" t="s">
        <v>27</v>
      </c>
      <c r="D92" s="10">
        <v>19319024</v>
      </c>
      <c r="E92" s="10" t="s">
        <v>280</v>
      </c>
      <c r="F92" s="10">
        <v>3.339</v>
      </c>
      <c r="G92" s="15">
        <v>0.01</v>
      </c>
      <c r="H92" s="16">
        <f t="shared" si="9"/>
        <v>2.9949086552860139E-3</v>
      </c>
      <c r="I92" s="10">
        <f t="shared" si="10"/>
        <v>3.3489999999999998</v>
      </c>
      <c r="J92" s="15">
        <v>18</v>
      </c>
      <c r="K92" s="15"/>
      <c r="L92" s="10">
        <f t="shared" si="11"/>
        <v>18</v>
      </c>
      <c r="M92" s="10"/>
      <c r="N92" t="s">
        <v>291</v>
      </c>
      <c r="O92" s="10">
        <v>92</v>
      </c>
      <c r="P92" s="16">
        <f t="shared" si="12"/>
        <v>0.56097560975609762</v>
      </c>
      <c r="Q92" s="10">
        <v>91</v>
      </c>
      <c r="R92" s="16">
        <f t="shared" si="13"/>
        <v>0.55487804878048785</v>
      </c>
      <c r="S92" s="10"/>
      <c r="T92" s="10"/>
      <c r="U92" s="10"/>
    </row>
    <row r="93" spans="1:21" s="13" customFormat="1" x14ac:dyDescent="0.2">
      <c r="A93" s="10"/>
      <c r="B93" s="10">
        <v>92</v>
      </c>
      <c r="C93" s="10" t="s">
        <v>25</v>
      </c>
      <c r="D93" s="10">
        <v>19319046</v>
      </c>
      <c r="E93" s="10" t="s">
        <v>278</v>
      </c>
      <c r="F93" s="10">
        <v>3.347</v>
      </c>
      <c r="G93" s="15"/>
      <c r="H93" s="16">
        <f t="shared" si="9"/>
        <v>0</v>
      </c>
      <c r="I93" s="10">
        <f t="shared" si="10"/>
        <v>3.347</v>
      </c>
      <c r="J93" s="15">
        <v>3</v>
      </c>
      <c r="K93" s="15"/>
      <c r="L93" s="10">
        <f t="shared" si="11"/>
        <v>3</v>
      </c>
      <c r="M93" s="10"/>
      <c r="N93" t="s">
        <v>291</v>
      </c>
      <c r="O93" s="10">
        <v>90</v>
      </c>
      <c r="P93" s="16">
        <f t="shared" si="12"/>
        <v>0.54878048780487809</v>
      </c>
      <c r="Q93" s="10">
        <v>92</v>
      </c>
      <c r="R93" s="16">
        <f t="shared" si="13"/>
        <v>0.56097560975609762</v>
      </c>
      <c r="S93" s="10"/>
      <c r="T93" s="10"/>
      <c r="U93" s="10"/>
    </row>
    <row r="94" spans="1:21" s="13" customFormat="1" x14ac:dyDescent="0.2">
      <c r="A94" s="10"/>
      <c r="B94" s="10">
        <v>93</v>
      </c>
      <c r="C94" s="10" t="s">
        <v>27</v>
      </c>
      <c r="D94" s="10">
        <v>19319031</v>
      </c>
      <c r="E94" s="10" t="s">
        <v>281</v>
      </c>
      <c r="F94" s="10">
        <v>3.3370000000000002</v>
      </c>
      <c r="G94" s="15">
        <v>0.01</v>
      </c>
      <c r="H94" s="16">
        <f t="shared" si="9"/>
        <v>2.9967036260113876E-3</v>
      </c>
      <c r="I94" s="10">
        <f t="shared" si="10"/>
        <v>3.347</v>
      </c>
      <c r="J94" s="15">
        <v>11</v>
      </c>
      <c r="K94" s="15"/>
      <c r="L94" s="10">
        <f t="shared" si="11"/>
        <v>11</v>
      </c>
      <c r="M94" s="10"/>
      <c r="N94" t="s">
        <v>291</v>
      </c>
      <c r="O94" s="10">
        <v>93</v>
      </c>
      <c r="P94" s="16">
        <f t="shared" si="12"/>
        <v>0.56707317073170727</v>
      </c>
      <c r="Q94" s="10">
        <v>93</v>
      </c>
      <c r="R94" s="16">
        <f t="shared" si="13"/>
        <v>0.56707317073170727</v>
      </c>
      <c r="S94" s="10"/>
      <c r="T94" s="10"/>
      <c r="U94" s="10"/>
    </row>
    <row r="95" spans="1:21" s="13" customFormat="1" x14ac:dyDescent="0.2">
      <c r="A95" s="10"/>
      <c r="B95" s="10">
        <v>94</v>
      </c>
      <c r="C95" s="10" t="s">
        <v>24</v>
      </c>
      <c r="D95" s="10">
        <v>19319096</v>
      </c>
      <c r="E95" s="10" t="s">
        <v>279</v>
      </c>
      <c r="F95" s="10">
        <v>3.343</v>
      </c>
      <c r="G95" s="15"/>
      <c r="H95" s="16">
        <f t="shared" si="9"/>
        <v>0</v>
      </c>
      <c r="I95" s="10">
        <f t="shared" si="10"/>
        <v>3.343</v>
      </c>
      <c r="J95" s="15">
        <v>3</v>
      </c>
      <c r="K95" s="15"/>
      <c r="L95" s="10">
        <f t="shared" si="11"/>
        <v>3</v>
      </c>
      <c r="M95" s="10"/>
      <c r="N95" t="s">
        <v>291</v>
      </c>
      <c r="O95" s="10">
        <v>91</v>
      </c>
      <c r="P95" s="16">
        <f t="shared" si="12"/>
        <v>0.55487804878048785</v>
      </c>
      <c r="Q95" s="10">
        <v>94</v>
      </c>
      <c r="R95" s="16">
        <f t="shared" si="13"/>
        <v>0.57317073170731703</v>
      </c>
      <c r="S95" s="10"/>
      <c r="T95" s="10"/>
      <c r="U95" s="10"/>
    </row>
    <row r="96" spans="1:21" s="13" customFormat="1" x14ac:dyDescent="0.2">
      <c r="A96" s="10"/>
      <c r="B96" s="10">
        <v>95</v>
      </c>
      <c r="C96" s="10" t="s">
        <v>26</v>
      </c>
      <c r="D96" s="10">
        <v>19319148</v>
      </c>
      <c r="E96" s="10" t="s">
        <v>285</v>
      </c>
      <c r="F96" s="10">
        <v>3.3159999999999998</v>
      </c>
      <c r="G96" s="15">
        <v>2.5000000000000001E-2</v>
      </c>
      <c r="H96" s="16">
        <f t="shared" si="9"/>
        <v>7.5392038600723774E-3</v>
      </c>
      <c r="I96" s="10">
        <f t="shared" si="10"/>
        <v>3.3409999999999997</v>
      </c>
      <c r="J96" s="15">
        <v>29</v>
      </c>
      <c r="K96" s="15"/>
      <c r="L96" s="10">
        <f t="shared" si="11"/>
        <v>29</v>
      </c>
      <c r="M96" s="10"/>
      <c r="N96" t="s">
        <v>291</v>
      </c>
      <c r="O96" s="10">
        <v>97</v>
      </c>
      <c r="P96" s="16">
        <f t="shared" si="12"/>
        <v>0.59146341463414631</v>
      </c>
      <c r="Q96" s="10">
        <v>95</v>
      </c>
      <c r="R96" s="16">
        <f t="shared" si="13"/>
        <v>0.57926829268292679</v>
      </c>
      <c r="S96" s="10"/>
      <c r="T96" s="10"/>
      <c r="U96" s="10"/>
    </row>
    <row r="97" spans="1:21" s="13" customFormat="1" x14ac:dyDescent="0.2">
      <c r="A97" s="10"/>
      <c r="B97" s="10">
        <v>96</v>
      </c>
      <c r="C97" s="10" t="s">
        <v>24</v>
      </c>
      <c r="D97" s="10">
        <v>19319111</v>
      </c>
      <c r="E97" s="10" t="s">
        <v>284</v>
      </c>
      <c r="F97" s="10">
        <v>3.327</v>
      </c>
      <c r="G97" s="15">
        <v>1.0999999999999999E-2</v>
      </c>
      <c r="H97" s="16">
        <f t="shared" si="9"/>
        <v>3.3062819356777877E-3</v>
      </c>
      <c r="I97" s="10">
        <f t="shared" si="10"/>
        <v>3.3380000000000001</v>
      </c>
      <c r="J97" s="15">
        <v>14</v>
      </c>
      <c r="K97" s="15"/>
      <c r="L97" s="10">
        <f t="shared" si="11"/>
        <v>14</v>
      </c>
      <c r="M97" s="10"/>
      <c r="N97" t="s">
        <v>291</v>
      </c>
      <c r="O97" s="10">
        <v>96</v>
      </c>
      <c r="P97" s="16">
        <f t="shared" si="12"/>
        <v>0.58536585365853655</v>
      </c>
      <c r="Q97" s="10">
        <v>96</v>
      </c>
      <c r="R97" s="16">
        <f t="shared" si="13"/>
        <v>0.58536585365853655</v>
      </c>
      <c r="S97" s="10"/>
      <c r="T97" s="10"/>
      <c r="U97" s="10"/>
    </row>
    <row r="98" spans="1:21" s="13" customFormat="1" x14ac:dyDescent="0.2">
      <c r="A98" s="10"/>
      <c r="B98" s="10">
        <v>97</v>
      </c>
      <c r="C98" s="10" t="s">
        <v>27</v>
      </c>
      <c r="D98" s="10">
        <v>19319008</v>
      </c>
      <c r="E98" s="10" t="s">
        <v>286</v>
      </c>
      <c r="F98" s="10">
        <v>3.3079999999999998</v>
      </c>
      <c r="G98" s="15">
        <v>2.5000000000000001E-2</v>
      </c>
      <c r="H98" s="16">
        <f t="shared" ref="H98:H101" si="14">G98/F98</f>
        <v>7.5574365175332539E-3</v>
      </c>
      <c r="I98" s="10">
        <f t="shared" ref="I98:I101" si="15">F98+G98</f>
        <v>3.3329999999999997</v>
      </c>
      <c r="J98" s="15">
        <v>11</v>
      </c>
      <c r="K98" s="15"/>
      <c r="L98" s="10">
        <f t="shared" ref="L98:L101" si="16">J98+K98*50</f>
        <v>11</v>
      </c>
      <c r="M98" s="10"/>
      <c r="N98" t="s">
        <v>291</v>
      </c>
      <c r="O98" s="10">
        <v>98</v>
      </c>
      <c r="P98" s="16">
        <f t="shared" ref="P98:P101" si="17">O98/164</f>
        <v>0.59756097560975607</v>
      </c>
      <c r="Q98" s="10">
        <v>97</v>
      </c>
      <c r="R98" s="16">
        <f t="shared" si="13"/>
        <v>0.59146341463414631</v>
      </c>
      <c r="S98" s="10"/>
      <c r="T98" s="10"/>
      <c r="U98" s="10"/>
    </row>
    <row r="99" spans="1:21" s="13" customFormat="1" x14ac:dyDescent="0.2">
      <c r="A99" s="10"/>
      <c r="B99" s="10">
        <v>98</v>
      </c>
      <c r="C99" s="10" t="s">
        <v>25</v>
      </c>
      <c r="D99" s="10">
        <v>19319073</v>
      </c>
      <c r="E99" s="10" t="s">
        <v>283</v>
      </c>
      <c r="F99" s="10">
        <v>3.331</v>
      </c>
      <c r="G99" s="15"/>
      <c r="H99" s="16">
        <f t="shared" si="14"/>
        <v>0</v>
      </c>
      <c r="I99" s="10">
        <f t="shared" si="15"/>
        <v>3.331</v>
      </c>
      <c r="J99" s="15">
        <v>3</v>
      </c>
      <c r="K99" s="15"/>
      <c r="L99" s="10">
        <f t="shared" si="16"/>
        <v>3</v>
      </c>
      <c r="M99" s="10"/>
      <c r="N99" t="s">
        <v>291</v>
      </c>
      <c r="O99" s="10">
        <v>95</v>
      </c>
      <c r="P99" s="16">
        <f t="shared" si="17"/>
        <v>0.57926829268292679</v>
      </c>
      <c r="Q99" s="10">
        <v>98</v>
      </c>
      <c r="R99" s="16">
        <f t="shared" si="13"/>
        <v>0.59756097560975607</v>
      </c>
      <c r="S99" s="10"/>
      <c r="T99" s="10"/>
      <c r="U99" s="10"/>
    </row>
    <row r="100" spans="1:21" s="13" customFormat="1" x14ac:dyDescent="0.2">
      <c r="A100" s="10"/>
      <c r="B100" s="10">
        <v>99</v>
      </c>
      <c r="C100" s="10" t="s">
        <v>26</v>
      </c>
      <c r="D100" s="10">
        <v>19319134</v>
      </c>
      <c r="E100" s="10" t="s">
        <v>288</v>
      </c>
      <c r="F100" s="10">
        <v>3.3</v>
      </c>
      <c r="G100" s="15">
        <v>0.01</v>
      </c>
      <c r="H100" s="16">
        <f t="shared" si="14"/>
        <v>3.0303030303030307E-3</v>
      </c>
      <c r="I100" s="10">
        <f t="shared" si="15"/>
        <v>3.3099999999999996</v>
      </c>
      <c r="J100" s="15">
        <v>26.5</v>
      </c>
      <c r="K100" s="15"/>
      <c r="L100" s="10">
        <f t="shared" si="16"/>
        <v>26.5</v>
      </c>
      <c r="M100" s="10"/>
      <c r="N100" t="s">
        <v>291</v>
      </c>
      <c r="O100" s="10">
        <v>100</v>
      </c>
      <c r="P100" s="16">
        <f t="shared" si="17"/>
        <v>0.6097560975609756</v>
      </c>
      <c r="Q100" s="10">
        <v>99</v>
      </c>
      <c r="R100" s="16">
        <f t="shared" si="13"/>
        <v>0.60365853658536583</v>
      </c>
      <c r="S100" s="10"/>
      <c r="T100" s="10"/>
      <c r="U100" s="10"/>
    </row>
    <row r="101" spans="1:21" s="13" customFormat="1" x14ac:dyDescent="0.2">
      <c r="A101" s="10"/>
      <c r="B101" s="10">
        <v>100</v>
      </c>
      <c r="C101" s="10" t="s">
        <v>24</v>
      </c>
      <c r="D101" s="10">
        <v>18323111</v>
      </c>
      <c r="E101" s="10" t="s">
        <v>287</v>
      </c>
      <c r="F101" s="10">
        <v>3.306</v>
      </c>
      <c r="G101" s="12">
        <v>0</v>
      </c>
      <c r="H101" s="16">
        <f t="shared" si="14"/>
        <v>0</v>
      </c>
      <c r="I101" s="10">
        <f t="shared" si="15"/>
        <v>3.306</v>
      </c>
      <c r="J101" s="12">
        <v>0</v>
      </c>
      <c r="K101" s="12">
        <v>0</v>
      </c>
      <c r="L101" s="10">
        <f t="shared" si="16"/>
        <v>0</v>
      </c>
      <c r="M101" s="10"/>
      <c r="N101" t="s">
        <v>291</v>
      </c>
      <c r="O101" s="10">
        <v>99</v>
      </c>
      <c r="P101" s="16">
        <f t="shared" si="17"/>
        <v>0.60365853658536583</v>
      </c>
      <c r="Q101" s="10">
        <v>100</v>
      </c>
      <c r="R101" s="16">
        <f t="shared" si="13"/>
        <v>0.6097560975609756</v>
      </c>
      <c r="S101" s="10"/>
      <c r="T101" s="10"/>
      <c r="U101" s="10"/>
    </row>
  </sheetData>
  <sortState ref="A2:U101">
    <sortCondition descending="1" ref="I2:I101"/>
  </sortState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1F10C-C501-4A10-9EB1-BEE53F5E9257}">
  <dimension ref="A1:U32"/>
  <sheetViews>
    <sheetView workbookViewId="0">
      <selection activeCell="J20" sqref="J20"/>
    </sheetView>
  </sheetViews>
  <sheetFormatPr defaultRowHeight="14.25" x14ac:dyDescent="0.2"/>
  <cols>
    <col min="8" max="8" width="9" style="17"/>
  </cols>
  <sheetData>
    <row r="1" spans="1:21" s="2" customFormat="1" ht="71.25" x14ac:dyDescent="0.2">
      <c r="A1" s="5" t="s">
        <v>18</v>
      </c>
      <c r="B1" s="5" t="s">
        <v>0</v>
      </c>
      <c r="C1" s="4" t="s">
        <v>17</v>
      </c>
      <c r="D1" s="5" t="s">
        <v>1</v>
      </c>
      <c r="E1" s="5" t="s">
        <v>2</v>
      </c>
      <c r="F1" s="5" t="s">
        <v>3</v>
      </c>
      <c r="G1" s="9" t="s">
        <v>4</v>
      </c>
      <c r="H1" s="18" t="s">
        <v>289</v>
      </c>
      <c r="I1" s="5" t="s">
        <v>5</v>
      </c>
      <c r="J1" s="9" t="s">
        <v>6</v>
      </c>
      <c r="K1" s="9" t="s">
        <v>7</v>
      </c>
      <c r="L1" s="6" t="s">
        <v>8</v>
      </c>
      <c r="M1" s="5" t="s">
        <v>290</v>
      </c>
      <c r="N1" s="5" t="s">
        <v>9</v>
      </c>
      <c r="O1" s="1" t="s">
        <v>10</v>
      </c>
      <c r="P1" s="5" t="s">
        <v>11</v>
      </c>
      <c r="Q1" s="5" t="s">
        <v>12</v>
      </c>
      <c r="R1" s="5" t="s">
        <v>13</v>
      </c>
      <c r="S1" s="5" t="s">
        <v>14</v>
      </c>
      <c r="T1" s="5" t="s">
        <v>15</v>
      </c>
      <c r="U1" s="5" t="s">
        <v>16</v>
      </c>
    </row>
    <row r="2" spans="1:21" x14ac:dyDescent="0.2">
      <c r="B2">
        <v>1</v>
      </c>
      <c r="C2" s="10" t="s">
        <v>23</v>
      </c>
      <c r="D2" s="10">
        <v>16340149</v>
      </c>
      <c r="E2" s="10" t="s">
        <v>30</v>
      </c>
      <c r="F2" s="10">
        <v>4.2130000000000001</v>
      </c>
      <c r="G2" s="11">
        <v>0.32250000000000001</v>
      </c>
      <c r="H2" s="16">
        <f t="shared" ref="H2:H19" si="0">G2/F2</f>
        <v>7.6548777593164016E-2</v>
      </c>
      <c r="I2" s="10">
        <f t="shared" ref="I2:I19" si="1">F2+G2</f>
        <v>4.5354999999999999</v>
      </c>
      <c r="J2" s="11">
        <v>20</v>
      </c>
      <c r="K2" s="11"/>
      <c r="L2" s="10">
        <f t="shared" ref="L2:L19" si="2">J2+K2*50</f>
        <v>20</v>
      </c>
      <c r="M2" s="10" t="s">
        <v>295</v>
      </c>
      <c r="N2" t="s">
        <v>291</v>
      </c>
      <c r="O2">
        <v>2</v>
      </c>
      <c r="P2" s="17">
        <f t="shared" ref="P2:P19" si="3">O2/30</f>
        <v>6.6666666666666666E-2</v>
      </c>
      <c r="Q2">
        <v>1</v>
      </c>
      <c r="R2" s="17">
        <f t="shared" ref="R2:R19" si="4">Q2/30</f>
        <v>3.3333333333333333E-2</v>
      </c>
      <c r="S2" t="s">
        <v>301</v>
      </c>
      <c r="T2">
        <v>1</v>
      </c>
      <c r="U2" t="s">
        <v>298</v>
      </c>
    </row>
    <row r="3" spans="1:21" x14ac:dyDescent="0.2">
      <c r="B3">
        <v>2</v>
      </c>
      <c r="C3" s="10" t="s">
        <v>23</v>
      </c>
      <c r="D3" s="10">
        <v>17325016</v>
      </c>
      <c r="E3" s="10" t="s">
        <v>35</v>
      </c>
      <c r="F3" s="10">
        <v>4.1050000000000004</v>
      </c>
      <c r="G3" s="11">
        <v>0.245</v>
      </c>
      <c r="H3" s="16">
        <f t="shared" si="0"/>
        <v>5.9683313032886716E-2</v>
      </c>
      <c r="I3" s="10">
        <f t="shared" si="1"/>
        <v>4.3500000000000005</v>
      </c>
      <c r="J3" s="11">
        <v>10</v>
      </c>
      <c r="K3" s="11"/>
      <c r="L3" s="10">
        <f t="shared" si="2"/>
        <v>10</v>
      </c>
      <c r="M3" s="10"/>
      <c r="N3" t="s">
        <v>291</v>
      </c>
      <c r="O3">
        <v>6</v>
      </c>
      <c r="P3" s="17">
        <f t="shared" si="3"/>
        <v>0.2</v>
      </c>
      <c r="Q3">
        <v>2</v>
      </c>
      <c r="R3" s="17">
        <f t="shared" si="4"/>
        <v>6.6666666666666666E-2</v>
      </c>
      <c r="S3" t="s">
        <v>301</v>
      </c>
      <c r="T3">
        <v>2</v>
      </c>
      <c r="U3" t="s">
        <v>298</v>
      </c>
    </row>
    <row r="4" spans="1:21" x14ac:dyDescent="0.2">
      <c r="B4">
        <v>3</v>
      </c>
      <c r="C4" s="10" t="s">
        <v>23</v>
      </c>
      <c r="D4" s="10">
        <v>17325090</v>
      </c>
      <c r="E4" s="10" t="s">
        <v>29</v>
      </c>
      <c r="F4" s="10">
        <v>4.2359999999999998</v>
      </c>
      <c r="G4" s="11">
        <v>6.0999999999999999E-2</v>
      </c>
      <c r="H4" s="16">
        <f t="shared" si="0"/>
        <v>1.4400377714825307E-2</v>
      </c>
      <c r="I4" s="10">
        <f t="shared" si="1"/>
        <v>4.2969999999999997</v>
      </c>
      <c r="J4" s="11">
        <v>46</v>
      </c>
      <c r="K4" s="11"/>
      <c r="L4" s="10">
        <f t="shared" si="2"/>
        <v>46</v>
      </c>
      <c r="M4" s="10"/>
      <c r="N4" t="s">
        <v>291</v>
      </c>
      <c r="O4">
        <v>1</v>
      </c>
      <c r="P4" s="17">
        <f t="shared" si="3"/>
        <v>3.3333333333333333E-2</v>
      </c>
      <c r="Q4">
        <v>3</v>
      </c>
      <c r="R4" s="17">
        <f t="shared" si="4"/>
        <v>0.1</v>
      </c>
      <c r="S4" t="s">
        <v>301</v>
      </c>
      <c r="T4">
        <v>3</v>
      </c>
      <c r="U4" t="s">
        <v>299</v>
      </c>
    </row>
    <row r="5" spans="1:21" x14ac:dyDescent="0.2">
      <c r="B5">
        <v>4</v>
      </c>
      <c r="C5" s="10" t="s">
        <v>23</v>
      </c>
      <c r="D5" s="10">
        <v>17325084</v>
      </c>
      <c r="E5" s="10" t="s">
        <v>32</v>
      </c>
      <c r="F5" s="10">
        <v>4.1870000000000003</v>
      </c>
      <c r="G5" s="11">
        <v>0.08</v>
      </c>
      <c r="H5" s="16">
        <f t="shared" si="0"/>
        <v>1.9106759016001909E-2</v>
      </c>
      <c r="I5" s="10">
        <f t="shared" si="1"/>
        <v>4.2670000000000003</v>
      </c>
      <c r="J5" s="11">
        <v>10</v>
      </c>
      <c r="K5" s="11"/>
      <c r="L5" s="10">
        <f t="shared" si="2"/>
        <v>10</v>
      </c>
      <c r="M5" s="10"/>
      <c r="N5" t="s">
        <v>291</v>
      </c>
      <c r="O5">
        <v>4</v>
      </c>
      <c r="P5" s="17">
        <f t="shared" si="3"/>
        <v>0.13333333333333333</v>
      </c>
      <c r="Q5">
        <v>4</v>
      </c>
      <c r="R5" s="17">
        <f t="shared" si="4"/>
        <v>0.13333333333333333</v>
      </c>
      <c r="S5" t="s">
        <v>301</v>
      </c>
      <c r="T5">
        <v>4</v>
      </c>
      <c r="U5" t="s">
        <v>299</v>
      </c>
    </row>
    <row r="6" spans="1:21" x14ac:dyDescent="0.2">
      <c r="B6">
        <v>5</v>
      </c>
      <c r="C6" s="10" t="s">
        <v>23</v>
      </c>
      <c r="D6" s="10">
        <v>17325096</v>
      </c>
      <c r="E6" s="10" t="s">
        <v>33</v>
      </c>
      <c r="F6" s="10">
        <v>4.17</v>
      </c>
      <c r="G6" s="11">
        <v>6.5000000000000002E-2</v>
      </c>
      <c r="H6" s="16">
        <f t="shared" si="0"/>
        <v>1.5587529976019185E-2</v>
      </c>
      <c r="I6" s="10">
        <f t="shared" si="1"/>
        <v>4.2350000000000003</v>
      </c>
      <c r="J6" s="11">
        <v>119</v>
      </c>
      <c r="K6" s="11"/>
      <c r="L6" s="10">
        <f t="shared" si="2"/>
        <v>119</v>
      </c>
      <c r="M6" s="10"/>
      <c r="N6" t="s">
        <v>291</v>
      </c>
      <c r="O6">
        <v>5</v>
      </c>
      <c r="P6" s="17">
        <f t="shared" si="3"/>
        <v>0.16666666666666666</v>
      </c>
      <c r="Q6">
        <v>5</v>
      </c>
      <c r="R6" s="17">
        <f t="shared" si="4"/>
        <v>0.16666666666666666</v>
      </c>
      <c r="S6" t="s">
        <v>301</v>
      </c>
      <c r="T6">
        <v>5</v>
      </c>
      <c r="U6" t="s">
        <v>299</v>
      </c>
    </row>
    <row r="7" spans="1:21" x14ac:dyDescent="0.2">
      <c r="B7">
        <v>6</v>
      </c>
      <c r="C7" s="10" t="s">
        <v>23</v>
      </c>
      <c r="D7" s="10">
        <v>17324029</v>
      </c>
      <c r="E7" s="10" t="s">
        <v>31</v>
      </c>
      <c r="F7" s="10">
        <v>4.2</v>
      </c>
      <c r="G7" s="11">
        <v>0.02</v>
      </c>
      <c r="H7" s="16">
        <f t="shared" si="0"/>
        <v>4.7619047619047615E-3</v>
      </c>
      <c r="I7" s="10">
        <f t="shared" si="1"/>
        <v>4.22</v>
      </c>
      <c r="J7" s="11">
        <v>25</v>
      </c>
      <c r="K7" s="11"/>
      <c r="L7" s="10">
        <f t="shared" si="2"/>
        <v>25</v>
      </c>
      <c r="M7" s="10"/>
      <c r="N7" t="s">
        <v>291</v>
      </c>
      <c r="O7">
        <v>3</v>
      </c>
      <c r="P7" s="17">
        <f t="shared" si="3"/>
        <v>0.1</v>
      </c>
      <c r="Q7">
        <v>6</v>
      </c>
      <c r="R7" s="17">
        <f t="shared" si="4"/>
        <v>0.2</v>
      </c>
      <c r="S7" t="s">
        <v>301</v>
      </c>
      <c r="T7">
        <v>6</v>
      </c>
      <c r="U7" t="s">
        <v>299</v>
      </c>
    </row>
    <row r="8" spans="1:21" x14ac:dyDescent="0.2">
      <c r="B8">
        <v>7</v>
      </c>
      <c r="C8" s="10" t="s">
        <v>23</v>
      </c>
      <c r="D8" s="10">
        <v>17325004</v>
      </c>
      <c r="E8" s="10" t="s">
        <v>40</v>
      </c>
      <c r="F8" s="10">
        <v>4.0460000000000003</v>
      </c>
      <c r="G8" s="11">
        <v>9.7500000000000003E-2</v>
      </c>
      <c r="H8" s="16">
        <f t="shared" si="0"/>
        <v>2.4097874443895204E-2</v>
      </c>
      <c r="I8" s="10">
        <f t="shared" si="1"/>
        <v>4.1435000000000004</v>
      </c>
      <c r="J8" s="11">
        <v>17</v>
      </c>
      <c r="K8" s="11"/>
      <c r="L8" s="10">
        <f t="shared" si="2"/>
        <v>17</v>
      </c>
      <c r="M8" s="10"/>
      <c r="N8" t="s">
        <v>291</v>
      </c>
      <c r="O8">
        <v>9</v>
      </c>
      <c r="P8" s="17">
        <f t="shared" si="3"/>
        <v>0.3</v>
      </c>
      <c r="Q8">
        <v>7</v>
      </c>
      <c r="R8" s="17">
        <f t="shared" si="4"/>
        <v>0.23333333333333334</v>
      </c>
      <c r="S8" t="s">
        <v>301</v>
      </c>
      <c r="T8">
        <v>7</v>
      </c>
      <c r="U8" t="s">
        <v>300</v>
      </c>
    </row>
    <row r="9" spans="1:21" x14ac:dyDescent="0.2">
      <c r="B9">
        <v>8</v>
      </c>
      <c r="C9" s="10" t="s">
        <v>23</v>
      </c>
      <c r="D9" s="10">
        <v>17325050</v>
      </c>
      <c r="E9" s="10" t="s">
        <v>36</v>
      </c>
      <c r="F9" s="10">
        <v>4.1050000000000004</v>
      </c>
      <c r="G9" s="11">
        <v>0.03</v>
      </c>
      <c r="H9" s="16">
        <f t="shared" si="0"/>
        <v>7.3081607795371486E-3</v>
      </c>
      <c r="I9" s="10">
        <f t="shared" si="1"/>
        <v>4.1350000000000007</v>
      </c>
      <c r="J9" s="11">
        <v>10</v>
      </c>
      <c r="K9" s="11">
        <v>1</v>
      </c>
      <c r="L9" s="10">
        <f t="shared" si="2"/>
        <v>60</v>
      </c>
      <c r="M9" s="10"/>
      <c r="N9" t="s">
        <v>291</v>
      </c>
      <c r="O9">
        <v>7</v>
      </c>
      <c r="P9" s="17">
        <f t="shared" si="3"/>
        <v>0.23333333333333334</v>
      </c>
      <c r="Q9">
        <v>8</v>
      </c>
      <c r="R9" s="17">
        <f t="shared" si="4"/>
        <v>0.26666666666666666</v>
      </c>
      <c r="S9" t="s">
        <v>301</v>
      </c>
      <c r="T9">
        <v>8</v>
      </c>
      <c r="U9" t="s">
        <v>300</v>
      </c>
    </row>
    <row r="10" spans="1:21" x14ac:dyDescent="0.2">
      <c r="B10">
        <v>9</v>
      </c>
      <c r="C10" s="10" t="s">
        <v>23</v>
      </c>
      <c r="D10" s="10">
        <v>17325029</v>
      </c>
      <c r="E10" s="10" t="s">
        <v>38</v>
      </c>
      <c r="F10" s="10">
        <v>4.0670000000000002</v>
      </c>
      <c r="G10" s="11">
        <v>0.05</v>
      </c>
      <c r="H10" s="16">
        <f t="shared" si="0"/>
        <v>1.2294074256208508E-2</v>
      </c>
      <c r="I10" s="10">
        <f t="shared" si="1"/>
        <v>4.117</v>
      </c>
      <c r="J10" s="11">
        <v>10</v>
      </c>
      <c r="K10" s="11"/>
      <c r="L10" s="10">
        <f t="shared" si="2"/>
        <v>10</v>
      </c>
      <c r="M10" s="10" t="s">
        <v>294</v>
      </c>
      <c r="N10" t="s">
        <v>291</v>
      </c>
      <c r="O10">
        <v>8</v>
      </c>
      <c r="P10" s="17">
        <f t="shared" si="3"/>
        <v>0.26666666666666666</v>
      </c>
      <c r="Q10">
        <v>9</v>
      </c>
      <c r="R10" s="17">
        <f t="shared" si="4"/>
        <v>0.3</v>
      </c>
      <c r="S10" t="s">
        <v>301</v>
      </c>
      <c r="T10">
        <v>9</v>
      </c>
      <c r="U10" t="s">
        <v>300</v>
      </c>
    </row>
    <row r="11" spans="1:21" x14ac:dyDescent="0.2">
      <c r="B11">
        <v>10</v>
      </c>
      <c r="C11" s="10" t="s">
        <v>23</v>
      </c>
      <c r="D11" s="10">
        <v>17325135</v>
      </c>
      <c r="E11" s="10" t="s">
        <v>96</v>
      </c>
      <c r="F11" s="10">
        <v>3.37</v>
      </c>
      <c r="G11" s="11">
        <v>0.66749999999999998</v>
      </c>
      <c r="H11" s="16">
        <f t="shared" si="0"/>
        <v>0.19807121661721067</v>
      </c>
      <c r="I11" s="10">
        <f t="shared" si="1"/>
        <v>4.0374999999999996</v>
      </c>
      <c r="J11" s="11">
        <v>10</v>
      </c>
      <c r="K11" s="11">
        <v>1</v>
      </c>
      <c r="L11" s="10">
        <f t="shared" si="2"/>
        <v>60</v>
      </c>
      <c r="M11" s="10" t="s">
        <v>294</v>
      </c>
      <c r="N11" t="s">
        <v>291</v>
      </c>
      <c r="O11">
        <v>27</v>
      </c>
      <c r="P11" s="17">
        <f t="shared" si="3"/>
        <v>0.9</v>
      </c>
      <c r="Q11">
        <v>10</v>
      </c>
      <c r="R11" s="17">
        <f t="shared" si="4"/>
        <v>0.33333333333333331</v>
      </c>
      <c r="S11" t="s">
        <v>301</v>
      </c>
      <c r="T11">
        <v>10</v>
      </c>
      <c r="U11" t="s">
        <v>300</v>
      </c>
    </row>
    <row r="12" spans="1:21" x14ac:dyDescent="0.2">
      <c r="B12">
        <v>11</v>
      </c>
      <c r="C12" s="10" t="s">
        <v>23</v>
      </c>
      <c r="D12" s="10">
        <v>17325097</v>
      </c>
      <c r="E12" s="10" t="s">
        <v>42</v>
      </c>
      <c r="F12" s="10">
        <v>4.0069999999999997</v>
      </c>
      <c r="G12" s="11">
        <v>0.01</v>
      </c>
      <c r="H12" s="16">
        <f t="shared" si="0"/>
        <v>2.4956326428749692E-3</v>
      </c>
      <c r="I12" s="10">
        <f t="shared" si="1"/>
        <v>4.0169999999999995</v>
      </c>
      <c r="J12" s="11">
        <v>10</v>
      </c>
      <c r="K12" s="11"/>
      <c r="L12" s="10">
        <f t="shared" si="2"/>
        <v>10</v>
      </c>
      <c r="M12" s="10"/>
      <c r="N12" t="s">
        <v>291</v>
      </c>
      <c r="O12">
        <v>10</v>
      </c>
      <c r="P12" s="17">
        <f t="shared" si="3"/>
        <v>0.33333333333333331</v>
      </c>
      <c r="Q12">
        <v>11</v>
      </c>
      <c r="R12" s="17">
        <f t="shared" si="4"/>
        <v>0.36666666666666664</v>
      </c>
      <c r="S12" t="s">
        <v>301</v>
      </c>
      <c r="T12">
        <v>11</v>
      </c>
      <c r="U12" t="s">
        <v>300</v>
      </c>
    </row>
    <row r="13" spans="1:21" x14ac:dyDescent="0.2">
      <c r="B13">
        <v>12</v>
      </c>
      <c r="C13" s="10" t="s">
        <v>23</v>
      </c>
      <c r="D13" s="10">
        <v>17325012</v>
      </c>
      <c r="E13" s="10" t="s">
        <v>51</v>
      </c>
      <c r="F13" s="10">
        <v>3.911</v>
      </c>
      <c r="G13" s="11">
        <v>0.08</v>
      </c>
      <c r="H13" s="16">
        <f t="shared" si="0"/>
        <v>2.0455126566095629E-2</v>
      </c>
      <c r="I13" s="10">
        <f t="shared" si="1"/>
        <v>3.9910000000000001</v>
      </c>
      <c r="J13" s="11">
        <v>26</v>
      </c>
      <c r="K13" s="11"/>
      <c r="L13" s="10">
        <f t="shared" si="2"/>
        <v>26</v>
      </c>
      <c r="M13" s="10"/>
      <c r="N13" t="s">
        <v>291</v>
      </c>
      <c r="O13">
        <v>14</v>
      </c>
      <c r="P13" s="17">
        <f t="shared" si="3"/>
        <v>0.46666666666666667</v>
      </c>
      <c r="Q13">
        <v>12</v>
      </c>
      <c r="R13" s="17">
        <f t="shared" si="4"/>
        <v>0.4</v>
      </c>
      <c r="S13" t="s">
        <v>301</v>
      </c>
      <c r="T13">
        <v>12</v>
      </c>
      <c r="U13" t="s">
        <v>300</v>
      </c>
    </row>
    <row r="14" spans="1:21" x14ac:dyDescent="0.2">
      <c r="B14">
        <v>13</v>
      </c>
      <c r="C14" s="10" t="s">
        <v>23</v>
      </c>
      <c r="D14" s="10">
        <v>17324079</v>
      </c>
      <c r="E14" s="10" t="s">
        <v>45</v>
      </c>
      <c r="F14" s="10">
        <v>3.9750000000000001</v>
      </c>
      <c r="G14" s="11">
        <v>0.01</v>
      </c>
      <c r="H14" s="16">
        <f t="shared" si="0"/>
        <v>2.5157232704402514E-3</v>
      </c>
      <c r="I14" s="10">
        <f t="shared" si="1"/>
        <v>3.9849999999999999</v>
      </c>
      <c r="J14" s="11">
        <v>24</v>
      </c>
      <c r="K14" s="11"/>
      <c r="L14" s="10">
        <f t="shared" si="2"/>
        <v>24</v>
      </c>
      <c r="M14" s="10"/>
      <c r="N14" t="s">
        <v>291</v>
      </c>
      <c r="O14">
        <v>11</v>
      </c>
      <c r="P14" s="17">
        <f t="shared" si="3"/>
        <v>0.36666666666666664</v>
      </c>
      <c r="Q14">
        <v>13</v>
      </c>
      <c r="R14" s="17">
        <f t="shared" si="4"/>
        <v>0.43333333333333335</v>
      </c>
    </row>
    <row r="15" spans="1:21" x14ac:dyDescent="0.2">
      <c r="B15">
        <v>14</v>
      </c>
      <c r="C15" s="10" t="s">
        <v>23</v>
      </c>
      <c r="D15" s="10">
        <v>17325113</v>
      </c>
      <c r="E15" s="10" t="s">
        <v>48</v>
      </c>
      <c r="F15" s="10">
        <v>3.9329999999999998</v>
      </c>
      <c r="G15" s="11">
        <v>0.03</v>
      </c>
      <c r="H15" s="16">
        <f t="shared" si="0"/>
        <v>7.6277650648360028E-3</v>
      </c>
      <c r="I15" s="10">
        <f t="shared" si="1"/>
        <v>3.9629999999999996</v>
      </c>
      <c r="J15" s="11">
        <v>10</v>
      </c>
      <c r="K15" s="11"/>
      <c r="L15" s="10">
        <f t="shared" si="2"/>
        <v>10</v>
      </c>
      <c r="M15" s="10"/>
      <c r="N15" t="s">
        <v>291</v>
      </c>
      <c r="O15">
        <v>12</v>
      </c>
      <c r="P15" s="17">
        <f t="shared" si="3"/>
        <v>0.4</v>
      </c>
      <c r="Q15">
        <v>14</v>
      </c>
      <c r="R15" s="17">
        <f t="shared" si="4"/>
        <v>0.46666666666666667</v>
      </c>
    </row>
    <row r="16" spans="1:21" x14ac:dyDescent="0.2">
      <c r="B16">
        <v>15</v>
      </c>
      <c r="C16" s="10" t="s">
        <v>23</v>
      </c>
      <c r="D16" s="10">
        <v>17325025</v>
      </c>
      <c r="E16" s="10" t="s">
        <v>64</v>
      </c>
      <c r="F16" s="10">
        <v>3.734</v>
      </c>
      <c r="G16" s="11">
        <v>0.22</v>
      </c>
      <c r="H16" s="16">
        <f t="shared" si="0"/>
        <v>5.8918050348152118E-2</v>
      </c>
      <c r="I16" s="10">
        <f t="shared" si="1"/>
        <v>3.9540000000000002</v>
      </c>
      <c r="J16" s="11">
        <v>10</v>
      </c>
      <c r="K16" s="11"/>
      <c r="L16" s="10">
        <f t="shared" si="2"/>
        <v>10</v>
      </c>
      <c r="M16" s="10" t="s">
        <v>295</v>
      </c>
      <c r="N16" t="s">
        <v>291</v>
      </c>
      <c r="O16">
        <v>20</v>
      </c>
      <c r="P16" s="17">
        <f t="shared" si="3"/>
        <v>0.66666666666666663</v>
      </c>
      <c r="Q16">
        <v>15</v>
      </c>
      <c r="R16" s="17">
        <f t="shared" si="4"/>
        <v>0.5</v>
      </c>
    </row>
    <row r="17" spans="2:18" x14ac:dyDescent="0.2">
      <c r="B17">
        <v>16</v>
      </c>
      <c r="C17" s="10" t="s">
        <v>23</v>
      </c>
      <c r="D17" s="10">
        <v>17325049</v>
      </c>
      <c r="E17" s="10" t="s">
        <v>50</v>
      </c>
      <c r="F17" s="10">
        <v>3.915</v>
      </c>
      <c r="G17" s="11">
        <v>3.5000000000000003E-2</v>
      </c>
      <c r="H17" s="16">
        <f t="shared" si="0"/>
        <v>8.9399744572158379E-3</v>
      </c>
      <c r="I17" s="10">
        <f t="shared" si="1"/>
        <v>3.95</v>
      </c>
      <c r="J17" s="11">
        <v>40</v>
      </c>
      <c r="K17" s="11"/>
      <c r="L17" s="10">
        <f t="shared" si="2"/>
        <v>40</v>
      </c>
      <c r="M17" s="10"/>
      <c r="N17" t="s">
        <v>291</v>
      </c>
      <c r="O17">
        <v>13</v>
      </c>
      <c r="P17" s="17">
        <f t="shared" si="3"/>
        <v>0.43333333333333335</v>
      </c>
      <c r="Q17">
        <v>16</v>
      </c>
      <c r="R17" s="17">
        <f t="shared" si="4"/>
        <v>0.53333333333333333</v>
      </c>
    </row>
    <row r="18" spans="2:18" x14ac:dyDescent="0.2">
      <c r="B18">
        <v>17</v>
      </c>
      <c r="C18" s="10" t="s">
        <v>23</v>
      </c>
      <c r="D18" s="10">
        <v>17325098</v>
      </c>
      <c r="E18" s="10" t="s">
        <v>52</v>
      </c>
      <c r="F18" s="10">
        <v>3.9079999999999999</v>
      </c>
      <c r="G18" s="11">
        <v>0.01</v>
      </c>
      <c r="H18" s="16">
        <f t="shared" si="0"/>
        <v>2.5588536335721598E-3</v>
      </c>
      <c r="I18" s="10">
        <f t="shared" si="1"/>
        <v>3.9179999999999997</v>
      </c>
      <c r="J18" s="11">
        <v>10</v>
      </c>
      <c r="K18" s="11"/>
      <c r="L18" s="10">
        <f t="shared" si="2"/>
        <v>10</v>
      </c>
      <c r="M18" s="10" t="s">
        <v>294</v>
      </c>
      <c r="N18" t="s">
        <v>291</v>
      </c>
      <c r="O18">
        <v>15</v>
      </c>
      <c r="P18" s="17">
        <f t="shared" si="3"/>
        <v>0.5</v>
      </c>
      <c r="Q18">
        <v>17</v>
      </c>
      <c r="R18" s="17">
        <f t="shared" si="4"/>
        <v>0.56666666666666665</v>
      </c>
    </row>
    <row r="19" spans="2:18" x14ac:dyDescent="0.2">
      <c r="B19">
        <v>18</v>
      </c>
      <c r="C19" s="10" t="s">
        <v>23</v>
      </c>
      <c r="D19" s="10">
        <v>17325077</v>
      </c>
      <c r="E19" s="10" t="s">
        <v>54</v>
      </c>
      <c r="F19" s="10">
        <v>3.8439999999999999</v>
      </c>
      <c r="G19" s="11">
        <v>0.01</v>
      </c>
      <c r="H19" s="16">
        <f t="shared" si="0"/>
        <v>2.6014568158168575E-3</v>
      </c>
      <c r="I19" s="10">
        <f t="shared" si="1"/>
        <v>3.8539999999999996</v>
      </c>
      <c r="J19" s="11">
        <v>10</v>
      </c>
      <c r="K19" s="11"/>
      <c r="L19" s="10">
        <f t="shared" si="2"/>
        <v>10</v>
      </c>
      <c r="M19" s="10"/>
      <c r="N19" t="s">
        <v>291</v>
      </c>
      <c r="O19">
        <v>16</v>
      </c>
      <c r="P19" s="17">
        <f t="shared" si="3"/>
        <v>0.53333333333333333</v>
      </c>
      <c r="Q19">
        <v>18</v>
      </c>
      <c r="R19" s="17">
        <f t="shared" si="4"/>
        <v>0.6</v>
      </c>
    </row>
    <row r="20" spans="2:18" x14ac:dyDescent="0.2">
      <c r="C20" s="10"/>
      <c r="D20" s="10"/>
      <c r="E20" s="10"/>
      <c r="F20" s="10"/>
      <c r="G20" s="11"/>
      <c r="H20" s="16"/>
      <c r="I20" s="10"/>
      <c r="J20" s="11"/>
      <c r="K20" s="11"/>
      <c r="L20" s="10"/>
      <c r="M20" s="10"/>
      <c r="P20" s="17"/>
      <c r="R20" s="17"/>
    </row>
    <row r="21" spans="2:18" x14ac:dyDescent="0.2">
      <c r="C21" s="10"/>
      <c r="D21" s="10"/>
      <c r="E21" s="10"/>
      <c r="F21" s="10"/>
      <c r="G21" s="11"/>
      <c r="H21" s="16"/>
      <c r="I21" s="10"/>
      <c r="J21" s="11"/>
      <c r="K21" s="11"/>
      <c r="L21" s="10"/>
      <c r="M21" s="10"/>
      <c r="P21" s="17"/>
      <c r="R21" s="17"/>
    </row>
    <row r="22" spans="2:18" x14ac:dyDescent="0.2">
      <c r="C22" s="10"/>
      <c r="D22" s="10"/>
      <c r="E22" s="10"/>
      <c r="F22" s="10"/>
      <c r="G22" s="11"/>
      <c r="H22" s="16"/>
      <c r="I22" s="10"/>
      <c r="J22" s="11"/>
      <c r="K22" s="11"/>
      <c r="L22" s="10"/>
      <c r="M22" s="10"/>
      <c r="P22" s="17"/>
      <c r="R22" s="17"/>
    </row>
    <row r="23" spans="2:18" x14ac:dyDescent="0.2">
      <c r="C23" s="10"/>
      <c r="D23" s="10"/>
      <c r="E23" s="10"/>
      <c r="F23" s="10"/>
      <c r="G23" s="11"/>
      <c r="H23" s="16"/>
      <c r="I23" s="10"/>
      <c r="J23" s="11"/>
      <c r="K23" s="11"/>
      <c r="L23" s="10"/>
      <c r="M23" s="10"/>
      <c r="P23" s="17"/>
      <c r="R23" s="17"/>
    </row>
    <row r="24" spans="2:18" x14ac:dyDescent="0.2">
      <c r="C24" s="10"/>
      <c r="D24" s="10"/>
      <c r="E24" s="10"/>
      <c r="F24" s="10"/>
      <c r="G24" s="11"/>
      <c r="H24" s="16"/>
      <c r="I24" s="10"/>
      <c r="J24" s="11"/>
      <c r="K24" s="11"/>
      <c r="L24" s="10"/>
      <c r="M24" s="10"/>
      <c r="P24" s="17"/>
      <c r="R24" s="17"/>
    </row>
    <row r="25" spans="2:18" x14ac:dyDescent="0.2">
      <c r="C25" s="10"/>
      <c r="D25" s="10"/>
      <c r="E25" s="10"/>
      <c r="F25" s="10"/>
      <c r="G25" s="11"/>
      <c r="H25" s="16"/>
      <c r="I25" s="10"/>
      <c r="J25" s="11"/>
      <c r="K25" s="11"/>
      <c r="L25" s="10"/>
      <c r="M25" s="10"/>
      <c r="P25" s="17"/>
      <c r="R25" s="17"/>
    </row>
    <row r="26" spans="2:18" x14ac:dyDescent="0.2">
      <c r="C26" s="10"/>
      <c r="D26" s="10"/>
      <c r="E26" s="10"/>
      <c r="F26" s="10"/>
      <c r="G26" s="11"/>
      <c r="H26" s="16"/>
      <c r="I26" s="10"/>
      <c r="J26" s="11"/>
      <c r="K26" s="11"/>
      <c r="L26" s="10"/>
      <c r="M26" s="10"/>
      <c r="P26" s="17"/>
      <c r="R26" s="17"/>
    </row>
    <row r="27" spans="2:18" x14ac:dyDescent="0.2">
      <c r="C27" s="10"/>
      <c r="D27" s="10"/>
      <c r="E27" s="10"/>
      <c r="F27" s="10"/>
      <c r="G27" s="11"/>
      <c r="H27" s="16"/>
      <c r="I27" s="10"/>
      <c r="J27" s="11"/>
      <c r="K27" s="11"/>
      <c r="L27" s="10"/>
      <c r="M27" s="10"/>
      <c r="P27" s="17"/>
      <c r="R27" s="17"/>
    </row>
    <row r="28" spans="2:18" x14ac:dyDescent="0.2">
      <c r="C28" s="10"/>
      <c r="D28" s="10"/>
      <c r="E28" s="10"/>
      <c r="F28" s="10"/>
      <c r="G28" s="11"/>
      <c r="H28" s="16"/>
      <c r="I28" s="10"/>
      <c r="J28" s="11"/>
      <c r="K28" s="11"/>
      <c r="L28" s="10"/>
      <c r="M28" s="10"/>
      <c r="P28" s="17"/>
      <c r="R28" s="17"/>
    </row>
    <row r="29" spans="2:18" x14ac:dyDescent="0.2">
      <c r="C29" s="10"/>
      <c r="D29" s="10"/>
      <c r="E29" s="10"/>
      <c r="F29" s="10"/>
      <c r="G29" s="11"/>
      <c r="H29" s="16"/>
      <c r="I29" s="10"/>
      <c r="J29" s="11"/>
      <c r="K29" s="11"/>
      <c r="L29" s="10"/>
      <c r="M29" s="10"/>
      <c r="P29" s="17"/>
      <c r="R29" s="17"/>
    </row>
    <row r="30" spans="2:18" x14ac:dyDescent="0.2">
      <c r="C30" s="10"/>
      <c r="D30" s="10"/>
      <c r="E30" s="10"/>
      <c r="F30" s="10"/>
      <c r="G30" s="11"/>
      <c r="H30" s="16"/>
      <c r="I30" s="10"/>
      <c r="J30" s="11"/>
      <c r="K30" s="11"/>
      <c r="L30" s="10"/>
      <c r="M30" s="10"/>
      <c r="P30" s="17"/>
      <c r="R30" s="17"/>
    </row>
    <row r="31" spans="2:18" x14ac:dyDescent="0.2">
      <c r="C31" s="10"/>
      <c r="D31" s="10"/>
      <c r="E31" s="10"/>
      <c r="F31" s="10"/>
      <c r="G31" s="11"/>
      <c r="H31" s="16"/>
      <c r="I31" s="10"/>
      <c r="J31" s="11"/>
      <c r="K31" s="11"/>
      <c r="L31" s="10"/>
      <c r="M31" s="10"/>
      <c r="P31" s="17"/>
      <c r="R31" s="17"/>
    </row>
    <row r="32" spans="2:18" x14ac:dyDescent="0.2">
      <c r="R32" s="17"/>
    </row>
  </sheetData>
  <sortState ref="A2:U31">
    <sortCondition descending="1" ref="I2:I31"/>
  </sortState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554B3-4410-4599-B9D2-4E4FF89F224B}">
  <dimension ref="A1:U29"/>
  <sheetViews>
    <sheetView workbookViewId="0">
      <selection activeCell="Q21" sqref="Q21"/>
    </sheetView>
  </sheetViews>
  <sheetFormatPr defaultRowHeight="14.25" x14ac:dyDescent="0.2"/>
  <cols>
    <col min="8" max="8" width="9" style="17"/>
  </cols>
  <sheetData>
    <row r="1" spans="1:21" s="2" customFormat="1" ht="71.25" x14ac:dyDescent="0.2">
      <c r="A1" s="5" t="s">
        <v>304</v>
      </c>
      <c r="B1" s="5" t="s">
        <v>0</v>
      </c>
      <c r="C1" s="4" t="s">
        <v>17</v>
      </c>
      <c r="D1" s="5" t="s">
        <v>1</v>
      </c>
      <c r="E1" s="5" t="s">
        <v>2</v>
      </c>
      <c r="F1" s="5" t="s">
        <v>3</v>
      </c>
      <c r="G1" s="9" t="s">
        <v>4</v>
      </c>
      <c r="H1" s="18" t="s">
        <v>289</v>
      </c>
      <c r="I1" s="5" t="s">
        <v>5</v>
      </c>
      <c r="J1" s="9" t="s">
        <v>6</v>
      </c>
      <c r="K1" s="9" t="s">
        <v>7</v>
      </c>
      <c r="L1" s="6" t="s">
        <v>8</v>
      </c>
      <c r="M1" s="5" t="s">
        <v>290</v>
      </c>
      <c r="N1" s="5" t="s">
        <v>9</v>
      </c>
      <c r="O1" s="1" t="s">
        <v>10</v>
      </c>
      <c r="P1" s="5" t="s">
        <v>11</v>
      </c>
      <c r="Q1" s="5" t="s">
        <v>12</v>
      </c>
      <c r="R1" s="5" t="s">
        <v>13</v>
      </c>
      <c r="S1" s="5" t="s">
        <v>14</v>
      </c>
      <c r="T1" s="5" t="s">
        <v>15</v>
      </c>
      <c r="U1" s="5" t="s">
        <v>16</v>
      </c>
    </row>
    <row r="2" spans="1:21" x14ac:dyDescent="0.2">
      <c r="B2">
        <v>1</v>
      </c>
      <c r="C2" s="10" t="s">
        <v>22</v>
      </c>
      <c r="D2" s="10">
        <v>17325057</v>
      </c>
      <c r="E2" s="10" t="s">
        <v>43</v>
      </c>
      <c r="F2" s="10">
        <v>3.9860000000000002</v>
      </c>
      <c r="G2" s="10">
        <v>0.79720000000000002</v>
      </c>
      <c r="H2" s="16">
        <f t="shared" ref="H2:H18" si="0">G2/F2</f>
        <v>0.19999999999999998</v>
      </c>
      <c r="I2" s="10">
        <f t="shared" ref="I2:I18" si="1">F2+G2</f>
        <v>4.7831999999999999</v>
      </c>
      <c r="J2" s="11">
        <v>4</v>
      </c>
      <c r="K2" s="11"/>
      <c r="L2" s="10">
        <f t="shared" ref="L2:L18" si="2">J2+K2*50</f>
        <v>4</v>
      </c>
      <c r="M2" s="10" t="s">
        <v>295</v>
      </c>
      <c r="N2" t="s">
        <v>291</v>
      </c>
      <c r="O2">
        <v>2</v>
      </c>
      <c r="P2" s="17">
        <f t="shared" ref="P2:P18" si="3">O2/28</f>
        <v>7.1428571428571425E-2</v>
      </c>
      <c r="Q2">
        <v>1</v>
      </c>
      <c r="R2" s="17">
        <f>Q2/28</f>
        <v>3.5714285714285712E-2</v>
      </c>
      <c r="S2" t="s">
        <v>301</v>
      </c>
      <c r="T2">
        <v>1</v>
      </c>
      <c r="U2" t="s">
        <v>298</v>
      </c>
    </row>
    <row r="3" spans="1:21" x14ac:dyDescent="0.2">
      <c r="B3">
        <v>2</v>
      </c>
      <c r="C3" s="10" t="s">
        <v>22</v>
      </c>
      <c r="D3" s="10">
        <v>17325121</v>
      </c>
      <c r="E3" s="10" t="s">
        <v>39</v>
      </c>
      <c r="F3" s="10">
        <v>4.0469999999999997</v>
      </c>
      <c r="G3" s="11"/>
      <c r="H3" s="16">
        <f t="shared" si="0"/>
        <v>0</v>
      </c>
      <c r="I3" s="10">
        <f t="shared" si="1"/>
        <v>4.0469999999999997</v>
      </c>
      <c r="J3" s="11">
        <v>4</v>
      </c>
      <c r="K3" s="11"/>
      <c r="L3" s="10">
        <f t="shared" si="2"/>
        <v>4</v>
      </c>
      <c r="M3" s="10"/>
      <c r="N3" t="s">
        <v>291</v>
      </c>
      <c r="O3">
        <v>1</v>
      </c>
      <c r="P3" s="17">
        <f t="shared" si="3"/>
        <v>3.5714285714285712E-2</v>
      </c>
      <c r="Q3">
        <v>2</v>
      </c>
      <c r="R3" s="17">
        <f>Q3/28</f>
        <v>7.1428571428571425E-2</v>
      </c>
      <c r="S3" t="s">
        <v>301</v>
      </c>
      <c r="T3">
        <v>2</v>
      </c>
      <c r="U3" t="s">
        <v>298</v>
      </c>
    </row>
    <row r="4" spans="1:21" x14ac:dyDescent="0.2">
      <c r="B4">
        <v>3</v>
      </c>
      <c r="C4" s="10" t="s">
        <v>22</v>
      </c>
      <c r="D4" s="10">
        <v>17325075</v>
      </c>
      <c r="E4" s="10" t="s">
        <v>44</v>
      </c>
      <c r="F4" s="10">
        <v>3.976</v>
      </c>
      <c r="G4" s="11">
        <v>6.5000000000000002E-2</v>
      </c>
      <c r="H4" s="16">
        <f t="shared" si="0"/>
        <v>1.6348088531187122E-2</v>
      </c>
      <c r="I4" s="10">
        <f t="shared" si="1"/>
        <v>4.0410000000000004</v>
      </c>
      <c r="J4" s="11">
        <v>184</v>
      </c>
      <c r="K4" s="11"/>
      <c r="L4" s="10">
        <f t="shared" si="2"/>
        <v>184</v>
      </c>
      <c r="M4" s="10"/>
      <c r="N4" t="s">
        <v>291</v>
      </c>
      <c r="O4">
        <v>3</v>
      </c>
      <c r="P4" s="17">
        <f t="shared" si="3"/>
        <v>0.10714285714285714</v>
      </c>
      <c r="Q4">
        <v>3</v>
      </c>
      <c r="R4" s="17">
        <f t="shared" ref="R4:R18" si="4">Q4/28</f>
        <v>0.10714285714285714</v>
      </c>
      <c r="S4" t="s">
        <v>301</v>
      </c>
      <c r="T4">
        <v>3</v>
      </c>
      <c r="U4" t="s">
        <v>299</v>
      </c>
    </row>
    <row r="5" spans="1:21" x14ac:dyDescent="0.2">
      <c r="B5">
        <v>4</v>
      </c>
      <c r="C5" s="10" t="s">
        <v>22</v>
      </c>
      <c r="D5" s="10">
        <v>17325138</v>
      </c>
      <c r="E5" s="10" t="s">
        <v>72</v>
      </c>
      <c r="F5" s="10">
        <v>3.6230000000000002</v>
      </c>
      <c r="G5" s="11">
        <v>0.315</v>
      </c>
      <c r="H5" s="16">
        <f t="shared" si="0"/>
        <v>8.6944521115097984E-2</v>
      </c>
      <c r="I5" s="10">
        <f t="shared" si="1"/>
        <v>3.9380000000000002</v>
      </c>
      <c r="J5" s="11">
        <v>100</v>
      </c>
      <c r="K5" s="11"/>
      <c r="L5" s="10">
        <f t="shared" si="2"/>
        <v>100</v>
      </c>
      <c r="M5" s="10"/>
      <c r="N5" t="s">
        <v>291</v>
      </c>
      <c r="O5">
        <v>7</v>
      </c>
      <c r="P5" s="17">
        <f t="shared" si="3"/>
        <v>0.25</v>
      </c>
      <c r="Q5">
        <v>4</v>
      </c>
      <c r="R5" s="17">
        <f t="shared" si="4"/>
        <v>0.14285714285714285</v>
      </c>
      <c r="S5" t="s">
        <v>301</v>
      </c>
      <c r="T5">
        <v>4</v>
      </c>
      <c r="U5" t="s">
        <v>299</v>
      </c>
    </row>
    <row r="6" spans="1:21" x14ac:dyDescent="0.2">
      <c r="B6">
        <v>5</v>
      </c>
      <c r="C6" s="10" t="s">
        <v>22</v>
      </c>
      <c r="D6" s="10">
        <v>17325079</v>
      </c>
      <c r="E6" s="10" t="s">
        <v>59</v>
      </c>
      <c r="F6" s="10">
        <v>3.8210000000000002</v>
      </c>
      <c r="G6" s="11">
        <v>0.05</v>
      </c>
      <c r="H6" s="16">
        <f t="shared" si="0"/>
        <v>1.308557969118032E-2</v>
      </c>
      <c r="I6" s="10">
        <f t="shared" si="1"/>
        <v>3.871</v>
      </c>
      <c r="J6" s="11">
        <v>4</v>
      </c>
      <c r="K6" s="11"/>
      <c r="L6" s="10">
        <f t="shared" si="2"/>
        <v>4</v>
      </c>
      <c r="M6" s="10"/>
      <c r="N6" t="s">
        <v>291</v>
      </c>
      <c r="O6">
        <v>5</v>
      </c>
      <c r="P6" s="17">
        <f t="shared" si="3"/>
        <v>0.17857142857142858</v>
      </c>
      <c r="Q6">
        <v>5</v>
      </c>
      <c r="R6" s="17">
        <f t="shared" si="4"/>
        <v>0.17857142857142858</v>
      </c>
      <c r="S6" t="s">
        <v>301</v>
      </c>
      <c r="T6">
        <v>5</v>
      </c>
      <c r="U6" t="s">
        <v>299</v>
      </c>
    </row>
    <row r="7" spans="1:21" x14ac:dyDescent="0.2">
      <c r="B7">
        <v>6</v>
      </c>
      <c r="C7" s="10" t="s">
        <v>22</v>
      </c>
      <c r="D7" s="10">
        <v>17325047</v>
      </c>
      <c r="E7" s="10" t="s">
        <v>55</v>
      </c>
      <c r="F7" s="10">
        <v>3.84</v>
      </c>
      <c r="G7" s="11"/>
      <c r="H7" s="16">
        <f t="shared" si="0"/>
        <v>0</v>
      </c>
      <c r="I7" s="10">
        <f t="shared" si="1"/>
        <v>3.84</v>
      </c>
      <c r="J7" s="11">
        <v>4</v>
      </c>
      <c r="K7" s="11"/>
      <c r="L7" s="10">
        <f t="shared" si="2"/>
        <v>4</v>
      </c>
      <c r="M7" s="10" t="s">
        <v>295</v>
      </c>
      <c r="N7" t="s">
        <v>291</v>
      </c>
      <c r="O7">
        <v>4</v>
      </c>
      <c r="P7" s="17">
        <f t="shared" si="3"/>
        <v>0.14285714285714285</v>
      </c>
      <c r="Q7">
        <v>6</v>
      </c>
      <c r="R7" s="17">
        <f t="shared" si="4"/>
        <v>0.21428571428571427</v>
      </c>
      <c r="S7" t="s">
        <v>301</v>
      </c>
      <c r="T7">
        <v>6</v>
      </c>
      <c r="U7" t="s">
        <v>299</v>
      </c>
    </row>
    <row r="8" spans="1:21" x14ac:dyDescent="0.2">
      <c r="B8">
        <v>7</v>
      </c>
      <c r="C8" s="10" t="s">
        <v>22</v>
      </c>
      <c r="D8" s="10">
        <v>17325003</v>
      </c>
      <c r="E8" s="10" t="s">
        <v>71</v>
      </c>
      <c r="F8" s="10">
        <v>3.6339999999999999</v>
      </c>
      <c r="G8" s="11">
        <v>0.14499999999999999</v>
      </c>
      <c r="H8" s="16">
        <f t="shared" si="0"/>
        <v>3.990093560814529E-2</v>
      </c>
      <c r="I8" s="10">
        <f t="shared" si="1"/>
        <v>3.7789999999999999</v>
      </c>
      <c r="J8" s="11">
        <v>24</v>
      </c>
      <c r="K8" s="11"/>
      <c r="L8" s="10">
        <f t="shared" si="2"/>
        <v>24</v>
      </c>
      <c r="M8" s="10" t="s">
        <v>293</v>
      </c>
      <c r="N8" t="s">
        <v>291</v>
      </c>
      <c r="O8">
        <v>6</v>
      </c>
      <c r="P8" s="17">
        <f t="shared" si="3"/>
        <v>0.21428571428571427</v>
      </c>
      <c r="Q8">
        <v>7</v>
      </c>
      <c r="R8" s="17">
        <f t="shared" si="4"/>
        <v>0.25</v>
      </c>
      <c r="S8" t="s">
        <v>301</v>
      </c>
      <c r="T8">
        <v>7</v>
      </c>
      <c r="U8" t="s">
        <v>300</v>
      </c>
    </row>
    <row r="9" spans="1:21" x14ac:dyDescent="0.2">
      <c r="B9">
        <v>8</v>
      </c>
      <c r="C9" s="10" t="s">
        <v>22</v>
      </c>
      <c r="D9" s="10">
        <v>17325067</v>
      </c>
      <c r="E9" s="10" t="s">
        <v>81</v>
      </c>
      <c r="F9" s="10">
        <v>3.5270000000000001</v>
      </c>
      <c r="G9" s="11">
        <v>0.23</v>
      </c>
      <c r="H9" s="16">
        <f t="shared" si="0"/>
        <v>6.5211227672242703E-2</v>
      </c>
      <c r="I9" s="10">
        <f t="shared" si="1"/>
        <v>3.7570000000000001</v>
      </c>
      <c r="J9" s="11">
        <v>6.5</v>
      </c>
      <c r="K9" s="11"/>
      <c r="L9" s="10">
        <f t="shared" si="2"/>
        <v>6.5</v>
      </c>
      <c r="M9" s="10"/>
      <c r="N9" t="s">
        <v>291</v>
      </c>
      <c r="O9">
        <v>10</v>
      </c>
      <c r="P9" s="17">
        <f t="shared" si="3"/>
        <v>0.35714285714285715</v>
      </c>
      <c r="Q9">
        <v>8</v>
      </c>
      <c r="R9" s="17">
        <f t="shared" si="4"/>
        <v>0.2857142857142857</v>
      </c>
      <c r="S9" t="s">
        <v>301</v>
      </c>
      <c r="T9">
        <v>8</v>
      </c>
      <c r="U9" t="s">
        <v>300</v>
      </c>
    </row>
    <row r="10" spans="1:21" x14ac:dyDescent="0.2">
      <c r="B10">
        <v>9</v>
      </c>
      <c r="C10" s="10" t="s">
        <v>22</v>
      </c>
      <c r="D10" s="10">
        <v>17325022</v>
      </c>
      <c r="E10" s="10" t="s">
        <v>74</v>
      </c>
      <c r="F10" s="10">
        <v>3.5920000000000001</v>
      </c>
      <c r="G10" s="11">
        <v>0.06</v>
      </c>
      <c r="H10" s="16">
        <f t="shared" si="0"/>
        <v>1.6703786191536747E-2</v>
      </c>
      <c r="I10" s="10">
        <f t="shared" si="1"/>
        <v>3.6520000000000001</v>
      </c>
      <c r="J10" s="11">
        <v>4</v>
      </c>
      <c r="K10" s="11"/>
      <c r="L10" s="10">
        <f t="shared" si="2"/>
        <v>4</v>
      </c>
      <c r="M10" s="10"/>
      <c r="N10" t="s">
        <v>291</v>
      </c>
      <c r="O10">
        <v>8</v>
      </c>
      <c r="P10" s="17">
        <f t="shared" si="3"/>
        <v>0.2857142857142857</v>
      </c>
      <c r="Q10">
        <v>9</v>
      </c>
      <c r="R10" s="17">
        <f t="shared" si="4"/>
        <v>0.32142857142857145</v>
      </c>
      <c r="S10" t="s">
        <v>301</v>
      </c>
      <c r="T10">
        <v>9</v>
      </c>
      <c r="U10" t="s">
        <v>300</v>
      </c>
    </row>
    <row r="11" spans="1:21" x14ac:dyDescent="0.2">
      <c r="B11">
        <v>10</v>
      </c>
      <c r="C11" s="10" t="s">
        <v>22</v>
      </c>
      <c r="D11" s="10">
        <v>17325011</v>
      </c>
      <c r="E11" s="10" t="s">
        <v>100</v>
      </c>
      <c r="F11" s="10">
        <v>3.3460000000000001</v>
      </c>
      <c r="G11" s="11">
        <v>0.28000000000000003</v>
      </c>
      <c r="H11" s="16">
        <f t="shared" si="0"/>
        <v>8.3682008368200847E-2</v>
      </c>
      <c r="I11" s="10">
        <f t="shared" si="1"/>
        <v>3.6260000000000003</v>
      </c>
      <c r="J11" s="11">
        <v>24</v>
      </c>
      <c r="K11" s="11"/>
      <c r="L11" s="10">
        <f t="shared" si="2"/>
        <v>24</v>
      </c>
      <c r="M11" s="10"/>
      <c r="N11" t="s">
        <v>291</v>
      </c>
      <c r="O11">
        <v>18</v>
      </c>
      <c r="P11" s="17">
        <f t="shared" si="3"/>
        <v>0.6428571428571429</v>
      </c>
      <c r="Q11">
        <v>10</v>
      </c>
      <c r="R11" s="17">
        <f t="shared" si="4"/>
        <v>0.35714285714285715</v>
      </c>
      <c r="S11" t="s">
        <v>301</v>
      </c>
      <c r="T11">
        <v>10</v>
      </c>
      <c r="U11" t="s">
        <v>300</v>
      </c>
    </row>
    <row r="12" spans="1:21" x14ac:dyDescent="0.2">
      <c r="B12">
        <v>11</v>
      </c>
      <c r="C12" s="10" t="s">
        <v>22</v>
      </c>
      <c r="D12" s="10">
        <v>17325024</v>
      </c>
      <c r="E12" s="10" t="s">
        <v>82</v>
      </c>
      <c r="F12" s="10">
        <v>3.51</v>
      </c>
      <c r="G12" s="11">
        <v>3.5000000000000003E-2</v>
      </c>
      <c r="H12" s="16">
        <f t="shared" si="0"/>
        <v>9.9715099715099731E-3</v>
      </c>
      <c r="I12" s="10">
        <f t="shared" si="1"/>
        <v>3.5449999999999999</v>
      </c>
      <c r="J12" s="11">
        <v>9</v>
      </c>
      <c r="K12" s="11"/>
      <c r="L12" s="10">
        <f t="shared" si="2"/>
        <v>9</v>
      </c>
      <c r="M12" s="10" t="s">
        <v>294</v>
      </c>
      <c r="N12" t="s">
        <v>291</v>
      </c>
      <c r="O12">
        <v>11</v>
      </c>
      <c r="P12" s="17">
        <f t="shared" si="3"/>
        <v>0.39285714285714285</v>
      </c>
      <c r="Q12">
        <v>11</v>
      </c>
      <c r="R12" s="17">
        <f t="shared" si="4"/>
        <v>0.39285714285714285</v>
      </c>
      <c r="S12" t="s">
        <v>301</v>
      </c>
      <c r="T12">
        <v>11</v>
      </c>
      <c r="U12" t="s">
        <v>300</v>
      </c>
    </row>
    <row r="13" spans="1:21" x14ac:dyDescent="0.2">
      <c r="B13">
        <v>12</v>
      </c>
      <c r="C13" s="10" t="s">
        <v>22</v>
      </c>
      <c r="D13" s="10">
        <v>17325033</v>
      </c>
      <c r="E13" s="10" t="s">
        <v>78</v>
      </c>
      <c r="F13" s="10">
        <v>3.54</v>
      </c>
      <c r="G13" s="11"/>
      <c r="H13" s="16">
        <f t="shared" si="0"/>
        <v>0</v>
      </c>
      <c r="I13" s="10">
        <f t="shared" si="1"/>
        <v>3.54</v>
      </c>
      <c r="J13" s="11">
        <v>24</v>
      </c>
      <c r="K13" s="11"/>
      <c r="L13" s="10">
        <f t="shared" si="2"/>
        <v>24</v>
      </c>
      <c r="M13" s="10"/>
      <c r="N13" t="s">
        <v>291</v>
      </c>
      <c r="O13">
        <v>9</v>
      </c>
      <c r="P13" s="17">
        <f t="shared" si="3"/>
        <v>0.32142857142857145</v>
      </c>
      <c r="Q13">
        <v>12</v>
      </c>
      <c r="R13" s="17">
        <f t="shared" si="4"/>
        <v>0.42857142857142855</v>
      </c>
      <c r="S13" t="s">
        <v>301</v>
      </c>
      <c r="T13">
        <v>12</v>
      </c>
      <c r="U13" t="s">
        <v>300</v>
      </c>
    </row>
    <row r="14" spans="1:21" x14ac:dyDescent="0.2">
      <c r="B14">
        <v>13</v>
      </c>
      <c r="C14" s="10" t="s">
        <v>22</v>
      </c>
      <c r="D14" s="10">
        <v>17325131</v>
      </c>
      <c r="E14" s="10" t="s">
        <v>87</v>
      </c>
      <c r="F14" s="10">
        <v>3.4809999999999999</v>
      </c>
      <c r="G14" s="11"/>
      <c r="H14" s="16">
        <f t="shared" si="0"/>
        <v>0</v>
      </c>
      <c r="I14" s="10">
        <f t="shared" si="1"/>
        <v>3.4809999999999999</v>
      </c>
      <c r="J14" s="11">
        <v>4</v>
      </c>
      <c r="K14" s="11"/>
      <c r="L14" s="10">
        <f t="shared" si="2"/>
        <v>4</v>
      </c>
      <c r="M14" s="10"/>
      <c r="N14" t="s">
        <v>291</v>
      </c>
      <c r="O14">
        <v>12</v>
      </c>
      <c r="P14" s="17">
        <f t="shared" si="3"/>
        <v>0.42857142857142855</v>
      </c>
      <c r="Q14">
        <v>13</v>
      </c>
      <c r="R14" s="17">
        <f t="shared" si="4"/>
        <v>0.4642857142857143</v>
      </c>
    </row>
    <row r="15" spans="1:21" x14ac:dyDescent="0.2">
      <c r="B15">
        <v>14</v>
      </c>
      <c r="C15" s="10" t="s">
        <v>22</v>
      </c>
      <c r="D15" s="10">
        <v>17325058</v>
      </c>
      <c r="E15" s="10" t="s">
        <v>90</v>
      </c>
      <c r="F15" s="10">
        <v>3.431</v>
      </c>
      <c r="G15" s="11"/>
      <c r="H15" s="16">
        <f t="shared" si="0"/>
        <v>0</v>
      </c>
      <c r="I15" s="10">
        <f t="shared" si="1"/>
        <v>3.431</v>
      </c>
      <c r="J15" s="11">
        <v>4</v>
      </c>
      <c r="K15" s="11"/>
      <c r="L15" s="10">
        <f t="shared" si="2"/>
        <v>4</v>
      </c>
      <c r="M15" s="10"/>
      <c r="N15" t="s">
        <v>291</v>
      </c>
      <c r="O15">
        <v>13</v>
      </c>
      <c r="P15" s="17">
        <f t="shared" si="3"/>
        <v>0.4642857142857143</v>
      </c>
      <c r="Q15">
        <v>14</v>
      </c>
      <c r="R15" s="17">
        <f t="shared" si="4"/>
        <v>0.5</v>
      </c>
    </row>
    <row r="16" spans="1:21" x14ac:dyDescent="0.2">
      <c r="B16">
        <v>15</v>
      </c>
      <c r="C16" s="10" t="s">
        <v>22</v>
      </c>
      <c r="D16" s="10">
        <v>17325132</v>
      </c>
      <c r="E16" s="10" t="s">
        <v>91</v>
      </c>
      <c r="F16" s="10">
        <v>3.431</v>
      </c>
      <c r="G16" s="11"/>
      <c r="H16" s="16">
        <f t="shared" si="0"/>
        <v>0</v>
      </c>
      <c r="I16" s="10">
        <f t="shared" si="1"/>
        <v>3.431</v>
      </c>
      <c r="J16" s="11">
        <v>4</v>
      </c>
      <c r="K16" s="11"/>
      <c r="L16" s="10">
        <f t="shared" si="2"/>
        <v>4</v>
      </c>
      <c r="M16" s="10"/>
      <c r="N16" t="s">
        <v>291</v>
      </c>
      <c r="O16">
        <v>14</v>
      </c>
      <c r="P16" s="17">
        <f t="shared" si="3"/>
        <v>0.5</v>
      </c>
      <c r="Q16">
        <v>15</v>
      </c>
      <c r="R16" s="17">
        <f t="shared" si="4"/>
        <v>0.5357142857142857</v>
      </c>
    </row>
    <row r="17" spans="2:18" x14ac:dyDescent="0.2">
      <c r="B17">
        <v>16</v>
      </c>
      <c r="C17" s="10" t="s">
        <v>22</v>
      </c>
      <c r="D17" s="10">
        <v>17325143</v>
      </c>
      <c r="E17" s="10" t="s">
        <v>94</v>
      </c>
      <c r="F17" s="10">
        <v>3.3860000000000001</v>
      </c>
      <c r="G17" s="11">
        <v>0.02</v>
      </c>
      <c r="H17" s="16">
        <f t="shared" si="0"/>
        <v>5.9066745422327229E-3</v>
      </c>
      <c r="I17" s="10">
        <f t="shared" si="1"/>
        <v>3.4060000000000001</v>
      </c>
      <c r="J17" s="11">
        <v>36</v>
      </c>
      <c r="K17" s="11"/>
      <c r="L17" s="10">
        <f t="shared" si="2"/>
        <v>36</v>
      </c>
      <c r="M17" s="10"/>
      <c r="N17" t="s">
        <v>291</v>
      </c>
      <c r="O17">
        <v>15</v>
      </c>
      <c r="P17" s="17">
        <f t="shared" si="3"/>
        <v>0.5357142857142857</v>
      </c>
      <c r="Q17">
        <v>16</v>
      </c>
      <c r="R17" s="17">
        <f t="shared" si="4"/>
        <v>0.5714285714285714</v>
      </c>
    </row>
    <row r="18" spans="2:18" x14ac:dyDescent="0.2">
      <c r="B18">
        <v>17</v>
      </c>
      <c r="C18" s="10" t="s">
        <v>22</v>
      </c>
      <c r="D18" s="10">
        <v>17325123</v>
      </c>
      <c r="E18" s="10" t="s">
        <v>97</v>
      </c>
      <c r="F18" s="10">
        <v>3.3690000000000002</v>
      </c>
      <c r="G18" s="11">
        <v>0.03</v>
      </c>
      <c r="H18" s="16">
        <f t="shared" si="0"/>
        <v>8.9047195013357075E-3</v>
      </c>
      <c r="I18" s="10">
        <f t="shared" si="1"/>
        <v>3.399</v>
      </c>
      <c r="J18" s="11">
        <v>4</v>
      </c>
      <c r="K18" s="11"/>
      <c r="L18" s="10">
        <f t="shared" si="2"/>
        <v>4</v>
      </c>
      <c r="M18" s="10"/>
      <c r="N18" t="s">
        <v>291</v>
      </c>
      <c r="O18">
        <v>16</v>
      </c>
      <c r="P18" s="17">
        <f t="shared" si="3"/>
        <v>0.5714285714285714</v>
      </c>
      <c r="Q18">
        <v>17</v>
      </c>
      <c r="R18" s="17">
        <f t="shared" si="4"/>
        <v>0.6071428571428571</v>
      </c>
    </row>
    <row r="19" spans="2:18" x14ac:dyDescent="0.2">
      <c r="C19" s="10"/>
      <c r="D19" s="10"/>
      <c r="E19" s="10"/>
      <c r="F19" s="10"/>
      <c r="G19" s="11"/>
      <c r="H19" s="16"/>
      <c r="I19" s="10"/>
      <c r="J19" s="11"/>
      <c r="K19" s="11"/>
      <c r="L19" s="10"/>
      <c r="M19" s="10"/>
      <c r="P19" s="17"/>
      <c r="R19" s="17"/>
    </row>
    <row r="20" spans="2:18" x14ac:dyDescent="0.2">
      <c r="C20" s="10"/>
      <c r="D20" s="10"/>
      <c r="E20" s="10"/>
      <c r="F20" s="10"/>
      <c r="G20" s="11"/>
      <c r="H20" s="16"/>
      <c r="I20" s="10"/>
      <c r="J20" s="11"/>
      <c r="K20" s="11"/>
      <c r="L20" s="10"/>
      <c r="M20" s="10"/>
      <c r="P20" s="17"/>
      <c r="R20" s="17"/>
    </row>
    <row r="21" spans="2:18" x14ac:dyDescent="0.2">
      <c r="C21" s="10"/>
      <c r="D21" s="10"/>
      <c r="E21" s="10"/>
      <c r="F21" s="10"/>
      <c r="G21" s="11"/>
      <c r="H21" s="16"/>
      <c r="I21" s="10"/>
      <c r="J21" s="11"/>
      <c r="K21" s="11"/>
      <c r="L21" s="10"/>
      <c r="M21" s="10"/>
      <c r="P21" s="17"/>
      <c r="R21" s="17"/>
    </row>
    <row r="22" spans="2:18" x14ac:dyDescent="0.2">
      <c r="C22" s="10"/>
      <c r="D22" s="10"/>
      <c r="E22" s="10"/>
      <c r="F22" s="10"/>
      <c r="G22" s="11"/>
      <c r="H22" s="16"/>
      <c r="I22" s="10"/>
      <c r="J22" s="11"/>
      <c r="K22" s="11"/>
      <c r="L22" s="10"/>
      <c r="M22" s="10"/>
      <c r="P22" s="17"/>
      <c r="R22" s="17"/>
    </row>
    <row r="23" spans="2:18" x14ac:dyDescent="0.2">
      <c r="C23" s="10"/>
      <c r="D23" s="10"/>
      <c r="E23" s="10"/>
      <c r="F23" s="10"/>
      <c r="G23" s="11"/>
      <c r="H23" s="16"/>
      <c r="I23" s="10"/>
      <c r="J23" s="11"/>
      <c r="K23" s="11"/>
      <c r="L23" s="10"/>
      <c r="M23" s="10"/>
      <c r="P23" s="17"/>
      <c r="R23" s="17"/>
    </row>
    <row r="24" spans="2:18" x14ac:dyDescent="0.2">
      <c r="C24" s="10"/>
      <c r="D24" s="10"/>
      <c r="E24" s="10"/>
      <c r="F24" s="10"/>
      <c r="G24" s="10"/>
      <c r="H24" s="16"/>
      <c r="I24" s="10"/>
      <c r="J24" s="11"/>
      <c r="K24" s="11"/>
      <c r="L24" s="10"/>
      <c r="M24" s="10"/>
      <c r="P24" s="17"/>
      <c r="R24" s="17"/>
    </row>
    <row r="25" spans="2:18" x14ac:dyDescent="0.2">
      <c r="C25" s="10"/>
      <c r="D25" s="10"/>
      <c r="E25" s="10"/>
      <c r="F25" s="10"/>
      <c r="G25" s="11"/>
      <c r="H25" s="16"/>
      <c r="I25" s="10"/>
      <c r="J25" s="11"/>
      <c r="K25" s="11"/>
      <c r="L25" s="10"/>
      <c r="M25" s="10"/>
      <c r="P25" s="17"/>
      <c r="R25" s="17"/>
    </row>
    <row r="26" spans="2:18" x14ac:dyDescent="0.2">
      <c r="C26" s="10"/>
      <c r="D26" s="10"/>
      <c r="E26" s="10"/>
      <c r="F26" s="10"/>
      <c r="G26" s="11"/>
      <c r="H26" s="16"/>
      <c r="I26" s="10"/>
      <c r="J26" s="11"/>
      <c r="K26" s="11"/>
      <c r="L26" s="10"/>
      <c r="M26" s="10"/>
      <c r="P26" s="17"/>
      <c r="R26" s="17"/>
    </row>
    <row r="27" spans="2:18" x14ac:dyDescent="0.2">
      <c r="C27" s="10"/>
      <c r="D27" s="10"/>
      <c r="E27" s="10"/>
      <c r="F27" s="10"/>
      <c r="G27" s="11"/>
      <c r="H27" s="16"/>
      <c r="I27" s="10"/>
      <c r="J27" s="11"/>
      <c r="K27" s="11"/>
      <c r="L27" s="10"/>
      <c r="M27" s="10"/>
      <c r="P27" s="17"/>
      <c r="R27" s="17"/>
    </row>
    <row r="28" spans="2:18" x14ac:dyDescent="0.2">
      <c r="C28" s="10"/>
      <c r="D28" s="10"/>
      <c r="E28" s="10"/>
      <c r="F28" s="10"/>
      <c r="G28" s="11"/>
      <c r="H28" s="16"/>
      <c r="I28" s="10"/>
      <c r="J28" s="11"/>
      <c r="K28" s="11"/>
      <c r="L28" s="10"/>
      <c r="M28" s="10"/>
      <c r="P28" s="17"/>
      <c r="R28" s="17"/>
    </row>
    <row r="29" spans="2:18" x14ac:dyDescent="0.2">
      <c r="C29" s="10"/>
      <c r="D29" s="10"/>
      <c r="E29" s="10"/>
      <c r="F29" s="10"/>
      <c r="G29" s="11"/>
      <c r="H29" s="16"/>
      <c r="I29" s="10"/>
      <c r="J29" s="11"/>
      <c r="K29" s="11"/>
      <c r="L29" s="10"/>
      <c r="M29" s="10"/>
      <c r="P29" s="17"/>
      <c r="R29" s="17"/>
    </row>
  </sheetData>
  <sortState ref="A2:U29">
    <sortCondition descending="1" ref="I2:I29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32736-18B7-43EF-95CD-25A780ED71D2}">
  <dimension ref="A1:R118"/>
  <sheetViews>
    <sheetView tabSelected="1" workbookViewId="0">
      <selection activeCell="U12" sqref="U12"/>
    </sheetView>
  </sheetViews>
  <sheetFormatPr defaultRowHeight="14.25" x14ac:dyDescent="0.2"/>
  <cols>
    <col min="8" max="8" width="9" style="17"/>
  </cols>
  <sheetData>
    <row r="1" spans="1:18" s="2" customFormat="1" ht="57" x14ac:dyDescent="0.2">
      <c r="A1" s="5" t="s">
        <v>19</v>
      </c>
      <c r="B1" s="5" t="s">
        <v>0</v>
      </c>
      <c r="C1" s="4" t="s">
        <v>17</v>
      </c>
      <c r="D1" s="5" t="s">
        <v>1</v>
      </c>
      <c r="E1" s="5" t="s">
        <v>2</v>
      </c>
      <c r="F1" s="5" t="s">
        <v>3</v>
      </c>
      <c r="G1" s="9" t="s">
        <v>4</v>
      </c>
      <c r="H1" s="18" t="s">
        <v>289</v>
      </c>
      <c r="I1" s="5" t="s">
        <v>5</v>
      </c>
      <c r="J1" s="9" t="s">
        <v>6</v>
      </c>
      <c r="K1" s="9" t="s">
        <v>7</v>
      </c>
      <c r="L1" s="6" t="s">
        <v>8</v>
      </c>
      <c r="M1" s="5" t="s">
        <v>290</v>
      </c>
      <c r="N1" s="5" t="s">
        <v>9</v>
      </c>
      <c r="O1" s="1" t="s">
        <v>10</v>
      </c>
      <c r="P1" s="5" t="s">
        <v>11</v>
      </c>
      <c r="Q1" s="5" t="s">
        <v>12</v>
      </c>
      <c r="R1" s="5" t="s">
        <v>13</v>
      </c>
    </row>
    <row r="2" spans="1:18" s="13" customFormat="1" x14ac:dyDescent="0.2">
      <c r="A2" s="10"/>
      <c r="B2" s="10">
        <v>1</v>
      </c>
      <c r="C2" s="10" t="s">
        <v>22</v>
      </c>
      <c r="D2" s="10">
        <v>18323012</v>
      </c>
      <c r="E2" s="10" t="s">
        <v>108</v>
      </c>
      <c r="F2" s="10">
        <v>4.2729999999999997</v>
      </c>
      <c r="G2" s="12">
        <v>0.24249999999999999</v>
      </c>
      <c r="H2" s="16">
        <f>G2/F2</f>
        <v>5.675169670021063E-2</v>
      </c>
      <c r="I2" s="10">
        <f>F2+G2</f>
        <v>4.5154999999999994</v>
      </c>
      <c r="J2" s="12">
        <v>10</v>
      </c>
      <c r="K2" s="12">
        <v>1</v>
      </c>
      <c r="L2" s="10">
        <f>J2+K2*50</f>
        <v>60</v>
      </c>
      <c r="M2" s="10" t="s">
        <v>294</v>
      </c>
      <c r="N2" t="s">
        <v>291</v>
      </c>
      <c r="O2" s="10">
        <v>3</v>
      </c>
      <c r="P2" s="16">
        <f>O2/117</f>
        <v>2.564102564102564E-2</v>
      </c>
      <c r="Q2" s="10">
        <v>1</v>
      </c>
      <c r="R2" s="16">
        <f>Q2/117</f>
        <v>8.5470085470085479E-3</v>
      </c>
    </row>
    <row r="3" spans="1:18" s="13" customFormat="1" x14ac:dyDescent="0.2">
      <c r="A3" s="10"/>
      <c r="B3" s="10">
        <v>2</v>
      </c>
      <c r="C3" s="10" t="s">
        <v>21</v>
      </c>
      <c r="D3" s="10">
        <v>18323112</v>
      </c>
      <c r="E3" s="10" t="s">
        <v>106</v>
      </c>
      <c r="F3" s="10">
        <v>4.3810000000000002</v>
      </c>
      <c r="G3" s="12">
        <v>8.1000000000000003E-2</v>
      </c>
      <c r="H3" s="16">
        <f>G3/F3</f>
        <v>1.8488929468157955E-2</v>
      </c>
      <c r="I3" s="10">
        <f>F3+G3</f>
        <v>4.4620000000000006</v>
      </c>
      <c r="J3" s="12">
        <v>22</v>
      </c>
      <c r="K3" s="12"/>
      <c r="L3" s="10">
        <f>J3+K3*50</f>
        <v>22</v>
      </c>
      <c r="M3" s="10"/>
      <c r="N3" t="s">
        <v>291</v>
      </c>
      <c r="O3" s="10">
        <v>1</v>
      </c>
      <c r="P3" s="16">
        <f>O3/117</f>
        <v>8.5470085470085479E-3</v>
      </c>
      <c r="Q3" s="10">
        <v>2</v>
      </c>
      <c r="R3" s="16">
        <f>Q3/117</f>
        <v>1.7094017094017096E-2</v>
      </c>
    </row>
    <row r="4" spans="1:18" s="13" customFormat="1" x14ac:dyDescent="0.2">
      <c r="A4" s="10"/>
      <c r="B4" s="10">
        <v>3</v>
      </c>
      <c r="C4" s="10" t="s">
        <v>22</v>
      </c>
      <c r="D4" s="10">
        <v>18323080</v>
      </c>
      <c r="E4" s="10" t="s">
        <v>107</v>
      </c>
      <c r="F4" s="10">
        <v>4.3040000000000003</v>
      </c>
      <c r="G4" s="12">
        <v>4.4999999999999998E-2</v>
      </c>
      <c r="H4" s="16">
        <f>G4/F4</f>
        <v>1.045539033457249E-2</v>
      </c>
      <c r="I4" s="10">
        <f>F4+G4</f>
        <v>4.3490000000000002</v>
      </c>
      <c r="J4" s="12">
        <v>15</v>
      </c>
      <c r="K4" s="12"/>
      <c r="L4" s="10">
        <f>J4+K4*50</f>
        <v>15</v>
      </c>
      <c r="M4" s="10"/>
      <c r="N4" t="s">
        <v>291</v>
      </c>
      <c r="O4" s="10">
        <v>2</v>
      </c>
      <c r="P4" s="16">
        <f>O4/117</f>
        <v>1.7094017094017096E-2</v>
      </c>
      <c r="Q4" s="10">
        <v>3</v>
      </c>
      <c r="R4" s="16">
        <f>Q4/117</f>
        <v>2.564102564102564E-2</v>
      </c>
    </row>
    <row r="5" spans="1:18" s="13" customFormat="1" x14ac:dyDescent="0.2">
      <c r="A5" s="10"/>
      <c r="B5" s="10">
        <v>4</v>
      </c>
      <c r="C5" s="10" t="s">
        <v>21</v>
      </c>
      <c r="D5" s="10">
        <v>18323133</v>
      </c>
      <c r="E5" s="10" t="s">
        <v>110</v>
      </c>
      <c r="F5" s="10">
        <v>4.1660000000000004</v>
      </c>
      <c r="G5" s="12">
        <v>0.123</v>
      </c>
      <c r="H5" s="16">
        <f>G5/F5</f>
        <v>2.9524723955832929E-2</v>
      </c>
      <c r="I5" s="10">
        <f>F5+G5</f>
        <v>4.2890000000000006</v>
      </c>
      <c r="J5" s="12">
        <v>2</v>
      </c>
      <c r="K5" s="12">
        <v>1</v>
      </c>
      <c r="L5" s="10">
        <f>J5+K5*50</f>
        <v>52</v>
      </c>
      <c r="M5" s="10"/>
      <c r="N5" t="s">
        <v>291</v>
      </c>
      <c r="O5" s="10">
        <v>5</v>
      </c>
      <c r="P5" s="16">
        <f>O5/117</f>
        <v>4.2735042735042736E-2</v>
      </c>
      <c r="Q5" s="10">
        <v>4</v>
      </c>
      <c r="R5" s="16">
        <f>Q5/117</f>
        <v>3.4188034188034191E-2</v>
      </c>
    </row>
    <row r="6" spans="1:18" s="13" customFormat="1" x14ac:dyDescent="0.2">
      <c r="A6" s="10"/>
      <c r="B6" s="10">
        <v>5</v>
      </c>
      <c r="C6" s="10" t="s">
        <v>22</v>
      </c>
      <c r="D6" s="10">
        <v>17324095</v>
      </c>
      <c r="E6" s="10" t="s">
        <v>126</v>
      </c>
      <c r="F6" s="10">
        <v>3.9169999999999998</v>
      </c>
      <c r="G6" s="12">
        <v>0.31</v>
      </c>
      <c r="H6" s="16">
        <f>G6/F6</f>
        <v>7.9142200663773296E-2</v>
      </c>
      <c r="I6" s="10">
        <f>F6+G6</f>
        <v>4.2269999999999994</v>
      </c>
      <c r="J6" s="12">
        <v>127.5</v>
      </c>
      <c r="K6" s="12"/>
      <c r="L6" s="10">
        <f>J6+K6*50</f>
        <v>127.5</v>
      </c>
      <c r="M6" s="10"/>
      <c r="N6" t="s">
        <v>291</v>
      </c>
      <c r="O6" s="10">
        <v>21</v>
      </c>
      <c r="P6" s="16">
        <f>O6/117</f>
        <v>0.17948717948717949</v>
      </c>
      <c r="Q6" s="10">
        <v>5</v>
      </c>
      <c r="R6" s="16">
        <f>Q6/117</f>
        <v>4.2735042735042736E-2</v>
      </c>
    </row>
    <row r="7" spans="1:18" s="13" customFormat="1" x14ac:dyDescent="0.2">
      <c r="A7" s="10"/>
      <c r="B7" s="10">
        <v>6</v>
      </c>
      <c r="C7" s="10" t="s">
        <v>23</v>
      </c>
      <c r="D7" s="10">
        <v>18323010</v>
      </c>
      <c r="E7" s="10" t="s">
        <v>109</v>
      </c>
      <c r="F7" s="10">
        <v>4.1779999999999999</v>
      </c>
      <c r="G7" s="12">
        <v>4.5499999999999999E-2</v>
      </c>
      <c r="H7" s="16">
        <f>G7/F7</f>
        <v>1.0890378171373862E-2</v>
      </c>
      <c r="I7" s="10">
        <f>F7+G7</f>
        <v>4.2234999999999996</v>
      </c>
      <c r="J7" s="12">
        <v>2</v>
      </c>
      <c r="K7" s="12">
        <v>1</v>
      </c>
      <c r="L7" s="10">
        <f>J7+K7*50</f>
        <v>52</v>
      </c>
      <c r="M7" s="10"/>
      <c r="N7" t="s">
        <v>291</v>
      </c>
      <c r="O7" s="10">
        <v>4</v>
      </c>
      <c r="P7" s="16">
        <f>O7/117</f>
        <v>3.4188034188034191E-2</v>
      </c>
      <c r="Q7" s="10">
        <v>6</v>
      </c>
      <c r="R7" s="16">
        <f>Q7/117</f>
        <v>5.128205128205128E-2</v>
      </c>
    </row>
    <row r="8" spans="1:18" s="13" customFormat="1" x14ac:dyDescent="0.2">
      <c r="A8" s="10"/>
      <c r="B8" s="10">
        <v>7</v>
      </c>
      <c r="C8" s="10" t="s">
        <v>23</v>
      </c>
      <c r="D8" s="10">
        <v>18323123</v>
      </c>
      <c r="E8" s="10" t="s">
        <v>119</v>
      </c>
      <c r="F8" s="10">
        <v>3.9769999999999999</v>
      </c>
      <c r="G8" s="12">
        <v>0.24049999999999999</v>
      </c>
      <c r="H8" s="16">
        <f>G8/F8</f>
        <v>6.0472718129243146E-2</v>
      </c>
      <c r="I8" s="10">
        <f>F8+G8</f>
        <v>4.2175000000000002</v>
      </c>
      <c r="J8" s="12">
        <v>27.5</v>
      </c>
      <c r="K8" s="12"/>
      <c r="L8" s="10">
        <f>J8+K8*50</f>
        <v>27.5</v>
      </c>
      <c r="M8" s="10"/>
      <c r="N8" t="s">
        <v>291</v>
      </c>
      <c r="O8" s="10">
        <v>14</v>
      </c>
      <c r="P8" s="16">
        <f>O8/117</f>
        <v>0.11965811965811966</v>
      </c>
      <c r="Q8" s="10">
        <v>7</v>
      </c>
      <c r="R8" s="16">
        <f>Q8/117</f>
        <v>5.9829059829059832E-2</v>
      </c>
    </row>
    <row r="9" spans="1:18" s="13" customFormat="1" x14ac:dyDescent="0.2">
      <c r="A9" s="10"/>
      <c r="B9" s="10">
        <v>8</v>
      </c>
      <c r="C9" s="10" t="s">
        <v>22</v>
      </c>
      <c r="D9" s="10">
        <v>18323110</v>
      </c>
      <c r="E9" s="10" t="s">
        <v>111</v>
      </c>
      <c r="F9" s="10">
        <v>4.1580000000000004</v>
      </c>
      <c r="G9" s="12">
        <v>5.7500000000000002E-2</v>
      </c>
      <c r="H9" s="16">
        <f>G9/F9</f>
        <v>1.3828763828763828E-2</v>
      </c>
      <c r="I9" s="10">
        <f>F9+G9</f>
        <v>4.2155000000000005</v>
      </c>
      <c r="J9" s="12">
        <v>17.5</v>
      </c>
      <c r="K9" s="12"/>
      <c r="L9" s="10">
        <f>J9+K9*50</f>
        <v>17.5</v>
      </c>
      <c r="M9" s="10"/>
      <c r="N9" t="s">
        <v>291</v>
      </c>
      <c r="O9" s="10">
        <v>6</v>
      </c>
      <c r="P9" s="16">
        <f>O9/117</f>
        <v>5.128205128205128E-2</v>
      </c>
      <c r="Q9" s="10">
        <v>8</v>
      </c>
      <c r="R9" s="16">
        <f>Q9/117</f>
        <v>6.8376068376068383E-2</v>
      </c>
    </row>
    <row r="10" spans="1:18" s="13" customFormat="1" x14ac:dyDescent="0.2">
      <c r="A10" s="10"/>
      <c r="B10" s="10">
        <v>9</v>
      </c>
      <c r="C10" s="10" t="s">
        <v>23</v>
      </c>
      <c r="D10" s="10">
        <v>18323082</v>
      </c>
      <c r="E10" s="10" t="s">
        <v>112</v>
      </c>
      <c r="F10" s="10">
        <v>4.1399999999999997</v>
      </c>
      <c r="G10" s="12">
        <v>5.5500000000000001E-2</v>
      </c>
      <c r="H10" s="16">
        <f>G10/F10</f>
        <v>1.3405797101449277E-2</v>
      </c>
      <c r="I10" s="10">
        <f>F10+G10</f>
        <v>4.1955</v>
      </c>
      <c r="J10" s="12">
        <v>2</v>
      </c>
      <c r="K10" s="12"/>
      <c r="L10" s="10">
        <f>J10+K10*50</f>
        <v>2</v>
      </c>
      <c r="M10" s="10"/>
      <c r="N10" t="s">
        <v>291</v>
      </c>
      <c r="O10" s="10">
        <v>7</v>
      </c>
      <c r="P10" s="16">
        <f>O10/117</f>
        <v>5.9829059829059832E-2</v>
      </c>
      <c r="Q10" s="10">
        <v>9</v>
      </c>
      <c r="R10" s="16">
        <f>Q10/117</f>
        <v>7.6923076923076927E-2</v>
      </c>
    </row>
    <row r="11" spans="1:18" s="13" customFormat="1" x14ac:dyDescent="0.2">
      <c r="A11" s="10"/>
      <c r="B11" s="10">
        <v>10</v>
      </c>
      <c r="C11" s="10" t="s">
        <v>22</v>
      </c>
      <c r="D11" s="10">
        <v>18323105</v>
      </c>
      <c r="E11" s="10" t="s">
        <v>116</v>
      </c>
      <c r="F11" s="10">
        <v>4.0149999999999997</v>
      </c>
      <c r="G11" s="12">
        <v>0.14749999999999999</v>
      </c>
      <c r="H11" s="16">
        <f>G11/F11</f>
        <v>3.6737235367372355E-2</v>
      </c>
      <c r="I11" s="10">
        <f>F11+G11</f>
        <v>4.1624999999999996</v>
      </c>
      <c r="J11" s="12">
        <v>2</v>
      </c>
      <c r="K11" s="12"/>
      <c r="L11" s="10">
        <f>J11+K11*50</f>
        <v>2</v>
      </c>
      <c r="M11" s="10"/>
      <c r="N11" t="s">
        <v>291</v>
      </c>
      <c r="O11" s="10">
        <v>11</v>
      </c>
      <c r="P11" s="16">
        <f>O11/117</f>
        <v>9.4017094017094016E-2</v>
      </c>
      <c r="Q11" s="10">
        <v>10</v>
      </c>
      <c r="R11" s="16">
        <f>Q11/117</f>
        <v>8.5470085470085472E-2</v>
      </c>
    </row>
    <row r="12" spans="1:18" s="13" customFormat="1" x14ac:dyDescent="0.2">
      <c r="A12" s="10"/>
      <c r="B12" s="10">
        <v>11</v>
      </c>
      <c r="C12" s="10" t="s">
        <v>21</v>
      </c>
      <c r="D12" s="10">
        <v>18323005</v>
      </c>
      <c r="E12" s="10" t="s">
        <v>129</v>
      </c>
      <c r="F12" s="10">
        <v>3.87</v>
      </c>
      <c r="G12" s="12">
        <v>0.26</v>
      </c>
      <c r="H12" s="16">
        <f>G12/F12</f>
        <v>6.7183462532299745E-2</v>
      </c>
      <c r="I12" s="10">
        <f>F12+G12</f>
        <v>4.13</v>
      </c>
      <c r="J12" s="12">
        <v>8</v>
      </c>
      <c r="K12" s="12"/>
      <c r="L12" s="10">
        <f>J12+K12*50</f>
        <v>8</v>
      </c>
      <c r="M12" s="10"/>
      <c r="N12" t="s">
        <v>291</v>
      </c>
      <c r="O12" s="10">
        <v>24</v>
      </c>
      <c r="P12" s="16">
        <f>O12/117</f>
        <v>0.20512820512820512</v>
      </c>
      <c r="Q12" s="10">
        <v>11</v>
      </c>
      <c r="R12" s="16">
        <f>Q12/117</f>
        <v>9.4017094017094016E-2</v>
      </c>
    </row>
    <row r="13" spans="1:18" s="13" customFormat="1" x14ac:dyDescent="0.2">
      <c r="A13" s="10"/>
      <c r="B13" s="10">
        <v>12</v>
      </c>
      <c r="C13" s="10" t="s">
        <v>23</v>
      </c>
      <c r="D13" s="10">
        <v>18323125</v>
      </c>
      <c r="E13" s="10" t="s">
        <v>113</v>
      </c>
      <c r="F13" s="10">
        <v>4.0519999999999996</v>
      </c>
      <c r="G13" s="12">
        <v>3.5499999999999997E-2</v>
      </c>
      <c r="H13" s="16">
        <f>G13/F13</f>
        <v>8.7611056268509374E-3</v>
      </c>
      <c r="I13" s="10">
        <f>F13+G13</f>
        <v>4.0874999999999995</v>
      </c>
      <c r="J13" s="12">
        <v>2</v>
      </c>
      <c r="K13" s="12">
        <v>1</v>
      </c>
      <c r="L13" s="10">
        <f>J13+K13*50</f>
        <v>52</v>
      </c>
      <c r="M13" s="10"/>
      <c r="N13" t="s">
        <v>291</v>
      </c>
      <c r="O13" s="10">
        <v>8</v>
      </c>
      <c r="P13" s="16">
        <f>O13/117</f>
        <v>6.8376068376068383E-2</v>
      </c>
      <c r="Q13" s="10">
        <v>12</v>
      </c>
      <c r="R13" s="16">
        <f>Q13/117</f>
        <v>0.10256410256410256</v>
      </c>
    </row>
    <row r="14" spans="1:18" s="13" customFormat="1" x14ac:dyDescent="0.2">
      <c r="A14" s="10"/>
      <c r="B14" s="10">
        <v>13</v>
      </c>
      <c r="C14" s="10" t="s">
        <v>22</v>
      </c>
      <c r="D14" s="10">
        <v>18323113</v>
      </c>
      <c r="E14" s="10" t="s">
        <v>115</v>
      </c>
      <c r="F14" s="10">
        <v>4.0199999999999996</v>
      </c>
      <c r="G14" s="12">
        <v>4.4999999999999998E-2</v>
      </c>
      <c r="H14" s="16">
        <f>G14/F14</f>
        <v>1.119402985074627E-2</v>
      </c>
      <c r="I14" s="10">
        <f>F14+G14</f>
        <v>4.0649999999999995</v>
      </c>
      <c r="J14" s="12">
        <v>2</v>
      </c>
      <c r="K14" s="12">
        <v>1</v>
      </c>
      <c r="L14" s="10">
        <f>J14+K14*50</f>
        <v>52</v>
      </c>
      <c r="M14" s="10"/>
      <c r="N14" t="s">
        <v>291</v>
      </c>
      <c r="O14" s="10">
        <v>10</v>
      </c>
      <c r="P14" s="16">
        <f>O14/117</f>
        <v>8.5470085470085472E-2</v>
      </c>
      <c r="Q14" s="10">
        <v>13</v>
      </c>
      <c r="R14" s="16">
        <f>Q14/117</f>
        <v>0.1111111111111111</v>
      </c>
    </row>
    <row r="15" spans="1:18" s="13" customFormat="1" x14ac:dyDescent="0.2">
      <c r="A15" s="10"/>
      <c r="B15" s="10">
        <v>14</v>
      </c>
      <c r="C15" s="10" t="s">
        <v>22</v>
      </c>
      <c r="D15" s="10">
        <v>18323063</v>
      </c>
      <c r="E15" s="10" t="s">
        <v>114</v>
      </c>
      <c r="F15" s="10">
        <v>4.04</v>
      </c>
      <c r="G15" s="12"/>
      <c r="H15" s="16">
        <f>G15/F15</f>
        <v>0</v>
      </c>
      <c r="I15" s="10">
        <f>F15+G15</f>
        <v>4.04</v>
      </c>
      <c r="J15" s="12">
        <v>2</v>
      </c>
      <c r="K15" s="12"/>
      <c r="L15" s="10">
        <f>J15+K15*50</f>
        <v>2</v>
      </c>
      <c r="M15" s="10"/>
      <c r="N15" t="s">
        <v>291</v>
      </c>
      <c r="O15" s="10">
        <v>9</v>
      </c>
      <c r="P15" s="16">
        <f>O15/117</f>
        <v>7.6923076923076927E-2</v>
      </c>
      <c r="Q15" s="10">
        <v>14</v>
      </c>
      <c r="R15" s="16">
        <f>Q15/117</f>
        <v>0.11965811965811966</v>
      </c>
    </row>
    <row r="16" spans="1:18" s="13" customFormat="1" x14ac:dyDescent="0.2">
      <c r="A16" s="10"/>
      <c r="B16" s="10">
        <v>15</v>
      </c>
      <c r="C16" s="10" t="s">
        <v>21</v>
      </c>
      <c r="D16" s="10">
        <v>18323114</v>
      </c>
      <c r="E16" s="10" t="s">
        <v>122</v>
      </c>
      <c r="F16" s="10">
        <v>3.9369999999999998</v>
      </c>
      <c r="G16" s="12">
        <v>7.85E-2</v>
      </c>
      <c r="H16" s="16">
        <f>G16/F16</f>
        <v>1.9939039878079757E-2</v>
      </c>
      <c r="I16" s="10">
        <f>F16+G16</f>
        <v>4.0154999999999994</v>
      </c>
      <c r="J16" s="12">
        <v>57</v>
      </c>
      <c r="K16" s="12"/>
      <c r="L16" s="10">
        <f>J16+K16*50</f>
        <v>57</v>
      </c>
      <c r="M16" s="10"/>
      <c r="N16" t="s">
        <v>291</v>
      </c>
      <c r="O16" s="10">
        <v>17</v>
      </c>
      <c r="P16" s="16">
        <f>O16/117</f>
        <v>0.14529914529914531</v>
      </c>
      <c r="Q16" s="10">
        <v>15</v>
      </c>
      <c r="R16" s="16">
        <f>Q16/117</f>
        <v>0.12820512820512819</v>
      </c>
    </row>
    <row r="17" spans="1:18" s="13" customFormat="1" x14ac:dyDescent="0.2">
      <c r="A17" s="10"/>
      <c r="B17" s="10">
        <v>16</v>
      </c>
      <c r="C17" s="10" t="s">
        <v>22</v>
      </c>
      <c r="D17" s="10">
        <v>18323051</v>
      </c>
      <c r="E17" s="10" t="s">
        <v>117</v>
      </c>
      <c r="F17" s="10">
        <v>4.0060000000000002</v>
      </c>
      <c r="G17" s="12"/>
      <c r="H17" s="16">
        <f>G17/F17</f>
        <v>0</v>
      </c>
      <c r="I17" s="10">
        <f>F17+G17</f>
        <v>4.0060000000000002</v>
      </c>
      <c r="J17" s="12">
        <v>14</v>
      </c>
      <c r="K17" s="12"/>
      <c r="L17" s="10">
        <f>J17+K17*50</f>
        <v>14</v>
      </c>
      <c r="M17" s="10"/>
      <c r="N17" t="s">
        <v>291</v>
      </c>
      <c r="O17" s="10">
        <v>12</v>
      </c>
      <c r="P17" s="16">
        <f>O17/117</f>
        <v>0.10256410256410256</v>
      </c>
      <c r="Q17" s="10">
        <v>16</v>
      </c>
      <c r="R17" s="16">
        <f>Q17/117</f>
        <v>0.13675213675213677</v>
      </c>
    </row>
    <row r="18" spans="1:18" s="13" customFormat="1" x14ac:dyDescent="0.2">
      <c r="A18" s="10"/>
      <c r="B18" s="10">
        <v>17</v>
      </c>
      <c r="C18" s="10" t="s">
        <v>23</v>
      </c>
      <c r="D18" s="10">
        <v>18323046</v>
      </c>
      <c r="E18" s="10" t="s">
        <v>144</v>
      </c>
      <c r="F18" s="10">
        <v>3.7040000000000002</v>
      </c>
      <c r="G18" s="12">
        <v>0.3</v>
      </c>
      <c r="H18" s="16">
        <f>G18/F18</f>
        <v>8.0993520518358522E-2</v>
      </c>
      <c r="I18" s="10">
        <f>F18+G18</f>
        <v>4.0040000000000004</v>
      </c>
      <c r="J18" s="12">
        <v>12</v>
      </c>
      <c r="K18" s="12">
        <v>1</v>
      </c>
      <c r="L18" s="10">
        <f>J18+K18*50</f>
        <v>62</v>
      </c>
      <c r="M18" s="10" t="s">
        <v>295</v>
      </c>
      <c r="N18" t="s">
        <v>291</v>
      </c>
      <c r="O18" s="10">
        <v>39</v>
      </c>
      <c r="P18" s="16">
        <f>O18/117</f>
        <v>0.33333333333333331</v>
      </c>
      <c r="Q18" s="10">
        <v>17</v>
      </c>
      <c r="R18" s="16">
        <f>Q18/117</f>
        <v>0.14529914529914531</v>
      </c>
    </row>
    <row r="19" spans="1:18" s="13" customFormat="1" x14ac:dyDescent="0.2">
      <c r="A19" s="10"/>
      <c r="B19" s="10">
        <v>18</v>
      </c>
      <c r="C19" s="10" t="s">
        <v>21</v>
      </c>
      <c r="D19" s="10">
        <v>17325095</v>
      </c>
      <c r="E19" s="10" t="s">
        <v>118</v>
      </c>
      <c r="F19" s="10">
        <v>4.0030000000000001</v>
      </c>
      <c r="G19" s="8">
        <v>0</v>
      </c>
      <c r="H19" s="16">
        <f>G19/F19</f>
        <v>0</v>
      </c>
      <c r="I19" s="10">
        <f>F19+G19</f>
        <v>4.0030000000000001</v>
      </c>
      <c r="J19" s="8">
        <v>2</v>
      </c>
      <c r="K19" s="8"/>
      <c r="L19" s="10">
        <f>J19+K19*50</f>
        <v>2</v>
      </c>
      <c r="M19" s="10"/>
      <c r="N19" t="s">
        <v>291</v>
      </c>
      <c r="O19" s="10">
        <v>13</v>
      </c>
      <c r="P19" s="16">
        <f>O19/117</f>
        <v>0.1111111111111111</v>
      </c>
      <c r="Q19" s="10">
        <v>18</v>
      </c>
      <c r="R19" s="16">
        <f>Q19/117</f>
        <v>0.15384615384615385</v>
      </c>
    </row>
    <row r="20" spans="1:18" s="13" customFormat="1" x14ac:dyDescent="0.2">
      <c r="A20" s="10"/>
      <c r="B20" s="10">
        <v>19</v>
      </c>
      <c r="C20" s="10" t="s">
        <v>23</v>
      </c>
      <c r="D20" s="10">
        <v>18323058</v>
      </c>
      <c r="E20" s="10" t="s">
        <v>121</v>
      </c>
      <c r="F20" s="10">
        <v>3.9380000000000002</v>
      </c>
      <c r="G20" s="12">
        <v>4.4999999999999998E-2</v>
      </c>
      <c r="H20" s="16">
        <f>G20/F20</f>
        <v>1.1427120365667851E-2</v>
      </c>
      <c r="I20" s="10">
        <f>F20+G20</f>
        <v>3.9830000000000001</v>
      </c>
      <c r="J20" s="12">
        <v>2</v>
      </c>
      <c r="K20" s="12"/>
      <c r="L20" s="10">
        <f>J20+K20*50</f>
        <v>2</v>
      </c>
      <c r="M20" s="10"/>
      <c r="N20" t="s">
        <v>291</v>
      </c>
      <c r="O20" s="10">
        <v>16</v>
      </c>
      <c r="P20" s="16">
        <f>O20/117</f>
        <v>0.13675213675213677</v>
      </c>
      <c r="Q20" s="10">
        <v>19</v>
      </c>
      <c r="R20" s="16">
        <f>Q20/117</f>
        <v>0.1623931623931624</v>
      </c>
    </row>
    <row r="21" spans="1:18" s="13" customFormat="1" x14ac:dyDescent="0.2">
      <c r="A21" s="10"/>
      <c r="B21" s="10">
        <v>20</v>
      </c>
      <c r="C21" s="10" t="s">
        <v>22</v>
      </c>
      <c r="D21" s="10">
        <v>18323022</v>
      </c>
      <c r="E21" s="10" t="s">
        <v>124</v>
      </c>
      <c r="F21" s="10">
        <v>3.9289999999999998</v>
      </c>
      <c r="G21" s="12">
        <v>0.05</v>
      </c>
      <c r="H21" s="16">
        <f>G21/F21</f>
        <v>1.2725884448969205E-2</v>
      </c>
      <c r="I21" s="10">
        <f>F21+G21</f>
        <v>3.9789999999999996</v>
      </c>
      <c r="J21" s="12">
        <v>15</v>
      </c>
      <c r="K21" s="12"/>
      <c r="L21" s="10">
        <f>J21+K21*50</f>
        <v>15</v>
      </c>
      <c r="M21" s="10"/>
      <c r="N21" t="s">
        <v>291</v>
      </c>
      <c r="O21" s="10">
        <v>19</v>
      </c>
      <c r="P21" s="16">
        <f>O21/117</f>
        <v>0.1623931623931624</v>
      </c>
      <c r="Q21" s="10">
        <v>20</v>
      </c>
      <c r="R21" s="16">
        <f>Q21/117</f>
        <v>0.17094017094017094</v>
      </c>
    </row>
    <row r="22" spans="1:18" s="13" customFormat="1" x14ac:dyDescent="0.2">
      <c r="A22" s="10"/>
      <c r="B22" s="10">
        <v>21</v>
      </c>
      <c r="C22" s="10" t="s">
        <v>20</v>
      </c>
      <c r="D22" s="10">
        <v>18323066</v>
      </c>
      <c r="E22" s="10" t="s">
        <v>127</v>
      </c>
      <c r="F22" s="10">
        <v>3.8889999999999998</v>
      </c>
      <c r="G22" s="14">
        <v>8.4000000000000005E-2</v>
      </c>
      <c r="H22" s="16">
        <f>G22/F22</f>
        <v>2.159938287477501E-2</v>
      </c>
      <c r="I22" s="10">
        <f>F22+G22</f>
        <v>3.9729999999999999</v>
      </c>
      <c r="J22" s="14">
        <v>15</v>
      </c>
      <c r="K22" s="14"/>
      <c r="L22" s="10">
        <f>J22+K22*50</f>
        <v>15</v>
      </c>
      <c r="M22" s="10"/>
      <c r="N22" t="s">
        <v>291</v>
      </c>
      <c r="O22" s="10">
        <v>22</v>
      </c>
      <c r="P22" s="16">
        <f>O22/117</f>
        <v>0.18803418803418803</v>
      </c>
      <c r="Q22" s="10">
        <v>21</v>
      </c>
      <c r="R22" s="16">
        <f>Q22/117</f>
        <v>0.17948717948717949</v>
      </c>
    </row>
    <row r="23" spans="1:18" s="13" customFormat="1" x14ac:dyDescent="0.2">
      <c r="A23" s="10"/>
      <c r="B23" s="10">
        <v>22</v>
      </c>
      <c r="C23" s="10" t="s">
        <v>23</v>
      </c>
      <c r="D23" s="10">
        <v>18323071</v>
      </c>
      <c r="E23" s="10" t="s">
        <v>120</v>
      </c>
      <c r="F23" s="10">
        <v>3.9470000000000001</v>
      </c>
      <c r="G23" s="12">
        <v>0.02</v>
      </c>
      <c r="H23" s="16">
        <f>G23/F23</f>
        <v>5.0671395996959717E-3</v>
      </c>
      <c r="I23" s="10">
        <f>F23+G23</f>
        <v>3.9670000000000001</v>
      </c>
      <c r="J23" s="12">
        <v>2</v>
      </c>
      <c r="K23" s="12"/>
      <c r="L23" s="10">
        <f>J23+K23*50</f>
        <v>2</v>
      </c>
      <c r="M23" s="10"/>
      <c r="N23" t="s">
        <v>291</v>
      </c>
      <c r="O23" s="10">
        <v>15</v>
      </c>
      <c r="P23" s="16">
        <f>O23/117</f>
        <v>0.12820512820512819</v>
      </c>
      <c r="Q23" s="10">
        <v>22</v>
      </c>
      <c r="R23" s="16">
        <f>Q23/117</f>
        <v>0.18803418803418803</v>
      </c>
    </row>
    <row r="24" spans="1:18" s="13" customFormat="1" x14ac:dyDescent="0.2">
      <c r="A24" s="10"/>
      <c r="B24" s="10">
        <v>23</v>
      </c>
      <c r="C24" s="10" t="s">
        <v>23</v>
      </c>
      <c r="D24" s="10">
        <v>18323003</v>
      </c>
      <c r="E24" s="10" t="s">
        <v>123</v>
      </c>
      <c r="F24" s="10">
        <v>3.9329999999999998</v>
      </c>
      <c r="G24" s="12">
        <v>2.5000000000000001E-2</v>
      </c>
      <c r="H24" s="16">
        <f>G24/F24</f>
        <v>6.3564708873633368E-3</v>
      </c>
      <c r="I24" s="10">
        <f>F24+G24</f>
        <v>3.9579999999999997</v>
      </c>
      <c r="J24" s="12">
        <v>2</v>
      </c>
      <c r="K24" s="12"/>
      <c r="L24" s="10">
        <f>J24+K24*50</f>
        <v>2</v>
      </c>
      <c r="M24" s="10"/>
      <c r="N24" t="s">
        <v>291</v>
      </c>
      <c r="O24" s="10">
        <v>18</v>
      </c>
      <c r="P24" s="16">
        <f>O24/117</f>
        <v>0.15384615384615385</v>
      </c>
      <c r="Q24" s="10">
        <v>23</v>
      </c>
      <c r="R24" s="16">
        <f>Q24/117</f>
        <v>0.19658119658119658</v>
      </c>
    </row>
    <row r="25" spans="1:18" s="13" customFormat="1" x14ac:dyDescent="0.2">
      <c r="A25" s="10"/>
      <c r="B25" s="10">
        <v>24</v>
      </c>
      <c r="C25" s="10" t="s">
        <v>22</v>
      </c>
      <c r="D25" s="10">
        <v>18323032</v>
      </c>
      <c r="E25" s="10" t="s">
        <v>125</v>
      </c>
      <c r="F25" s="10">
        <v>3.9239999999999999</v>
      </c>
      <c r="G25" s="12">
        <v>0.02</v>
      </c>
      <c r="H25" s="16">
        <f>G25/F25</f>
        <v>5.0968399592252805E-3</v>
      </c>
      <c r="I25" s="10">
        <f>F25+G25</f>
        <v>3.944</v>
      </c>
      <c r="J25" s="12">
        <v>12</v>
      </c>
      <c r="K25" s="12"/>
      <c r="L25" s="10">
        <f>J25+K25*50</f>
        <v>12</v>
      </c>
      <c r="M25" s="10"/>
      <c r="N25" t="s">
        <v>291</v>
      </c>
      <c r="O25" s="10">
        <v>20</v>
      </c>
      <c r="P25" s="16">
        <f>O25/117</f>
        <v>0.17094017094017094</v>
      </c>
      <c r="Q25" s="10">
        <v>24</v>
      </c>
      <c r="R25" s="16">
        <f>Q25/117</f>
        <v>0.20512820512820512</v>
      </c>
    </row>
    <row r="26" spans="1:18" s="13" customFormat="1" x14ac:dyDescent="0.2">
      <c r="A26" s="10"/>
      <c r="B26" s="10">
        <v>25</v>
      </c>
      <c r="C26" s="10" t="s">
        <v>23</v>
      </c>
      <c r="D26" s="10">
        <v>18323049</v>
      </c>
      <c r="E26" s="10" t="s">
        <v>139</v>
      </c>
      <c r="F26" s="10">
        <v>3.754</v>
      </c>
      <c r="G26" s="12">
        <v>0.16600000000000001</v>
      </c>
      <c r="H26" s="16">
        <f>G26/F26</f>
        <v>4.4219499200852427E-2</v>
      </c>
      <c r="I26" s="10">
        <f>F26+G26</f>
        <v>3.92</v>
      </c>
      <c r="J26" s="12">
        <v>20</v>
      </c>
      <c r="K26" s="12">
        <v>1</v>
      </c>
      <c r="L26" s="10">
        <f>J26+K26*50</f>
        <v>70</v>
      </c>
      <c r="M26" s="10"/>
      <c r="N26" t="s">
        <v>291</v>
      </c>
      <c r="O26" s="10">
        <v>34</v>
      </c>
      <c r="P26" s="16">
        <f>O26/117</f>
        <v>0.29059829059829062</v>
      </c>
      <c r="Q26" s="10">
        <v>25</v>
      </c>
      <c r="R26" s="16">
        <f>Q26/117</f>
        <v>0.21367521367521367</v>
      </c>
    </row>
    <row r="27" spans="1:18" s="13" customFormat="1" x14ac:dyDescent="0.2">
      <c r="A27" s="10"/>
      <c r="B27" s="10">
        <v>26</v>
      </c>
      <c r="C27" s="10" t="s">
        <v>22</v>
      </c>
      <c r="D27" s="10">
        <v>18323129</v>
      </c>
      <c r="E27" s="10" t="s">
        <v>128</v>
      </c>
      <c r="F27" s="10">
        <v>3.8889999999999998</v>
      </c>
      <c r="G27" s="12">
        <v>0.03</v>
      </c>
      <c r="H27" s="16">
        <f>G27/F27</f>
        <v>7.7140653124196457E-3</v>
      </c>
      <c r="I27" s="10">
        <f>F27+G27</f>
        <v>3.9189999999999996</v>
      </c>
      <c r="J27" s="12">
        <v>9</v>
      </c>
      <c r="K27" s="12"/>
      <c r="L27" s="10">
        <f>J27+K27*50</f>
        <v>9</v>
      </c>
      <c r="M27" s="10"/>
      <c r="N27" t="s">
        <v>291</v>
      </c>
      <c r="O27" s="10">
        <v>23</v>
      </c>
      <c r="P27" s="16">
        <f>O27/117</f>
        <v>0.19658119658119658</v>
      </c>
      <c r="Q27" s="10">
        <v>26</v>
      </c>
      <c r="R27" s="16">
        <f>Q27/117</f>
        <v>0.22222222222222221</v>
      </c>
    </row>
    <row r="28" spans="1:18" s="13" customFormat="1" x14ac:dyDescent="0.2">
      <c r="A28" s="10"/>
      <c r="B28" s="10">
        <v>27</v>
      </c>
      <c r="C28" s="10" t="s">
        <v>22</v>
      </c>
      <c r="D28" s="10">
        <v>18323109</v>
      </c>
      <c r="E28" s="10" t="s">
        <v>130</v>
      </c>
      <c r="F28" s="10">
        <v>3.8650000000000002</v>
      </c>
      <c r="G28" s="12">
        <v>2.5000000000000001E-2</v>
      </c>
      <c r="H28" s="16">
        <f>G28/F28</f>
        <v>6.4683053040103496E-3</v>
      </c>
      <c r="I28" s="10">
        <f>F28+G28</f>
        <v>3.89</v>
      </c>
      <c r="J28" s="12">
        <v>18</v>
      </c>
      <c r="K28" s="12"/>
      <c r="L28" s="10">
        <f>J28+K28*50</f>
        <v>18</v>
      </c>
      <c r="M28" s="10"/>
      <c r="N28" t="s">
        <v>291</v>
      </c>
      <c r="O28" s="10">
        <v>25</v>
      </c>
      <c r="P28" s="16">
        <f>O28/117</f>
        <v>0.21367521367521367</v>
      </c>
      <c r="Q28" s="10">
        <v>27</v>
      </c>
      <c r="R28" s="16">
        <f>Q28/117</f>
        <v>0.23076923076923078</v>
      </c>
    </row>
    <row r="29" spans="1:18" s="13" customFormat="1" x14ac:dyDescent="0.2">
      <c r="A29" s="10"/>
      <c r="B29" s="10">
        <v>28</v>
      </c>
      <c r="C29" s="10" t="s">
        <v>23</v>
      </c>
      <c r="D29" s="10">
        <v>18323103</v>
      </c>
      <c r="E29" s="10" t="s">
        <v>131</v>
      </c>
      <c r="F29" s="10">
        <v>3.8239999999999998</v>
      </c>
      <c r="G29" s="12">
        <v>4.4999999999999998E-2</v>
      </c>
      <c r="H29" s="16">
        <f>G29/F29</f>
        <v>1.1767782426778242E-2</v>
      </c>
      <c r="I29" s="10">
        <f>F29+G29</f>
        <v>3.8689999999999998</v>
      </c>
      <c r="J29" s="12">
        <v>2</v>
      </c>
      <c r="K29" s="12"/>
      <c r="L29" s="10">
        <f>J29+K29*50</f>
        <v>2</v>
      </c>
      <c r="M29" s="10"/>
      <c r="N29" t="s">
        <v>291</v>
      </c>
      <c r="O29" s="10">
        <v>26</v>
      </c>
      <c r="P29" s="16">
        <f>O29/117</f>
        <v>0.22222222222222221</v>
      </c>
      <c r="Q29" s="10">
        <v>28</v>
      </c>
      <c r="R29" s="16">
        <f>Q29/117</f>
        <v>0.23931623931623933</v>
      </c>
    </row>
    <row r="30" spans="1:18" s="13" customFormat="1" x14ac:dyDescent="0.2">
      <c r="A30" s="10"/>
      <c r="B30" s="10">
        <v>29</v>
      </c>
      <c r="C30" s="10" t="s">
        <v>23</v>
      </c>
      <c r="D30" s="10">
        <v>18323093</v>
      </c>
      <c r="E30" s="10" t="s">
        <v>132</v>
      </c>
      <c r="F30" s="10">
        <v>3.7970000000000002</v>
      </c>
      <c r="G30" s="12">
        <v>0.04</v>
      </c>
      <c r="H30" s="16">
        <f>G30/F30</f>
        <v>1.0534632604687911E-2</v>
      </c>
      <c r="I30" s="10">
        <f>F30+G30</f>
        <v>3.8370000000000002</v>
      </c>
      <c r="J30" s="12">
        <v>11</v>
      </c>
      <c r="K30" s="12"/>
      <c r="L30" s="10">
        <f>J30+K30*50</f>
        <v>11</v>
      </c>
      <c r="M30" s="10" t="s">
        <v>295</v>
      </c>
      <c r="N30" t="s">
        <v>291</v>
      </c>
      <c r="O30" s="10">
        <v>27</v>
      </c>
      <c r="P30" s="16">
        <f>O30/117</f>
        <v>0.23076923076923078</v>
      </c>
      <c r="Q30" s="10">
        <v>29</v>
      </c>
      <c r="R30" s="16">
        <f>Q30/117</f>
        <v>0.24786324786324787</v>
      </c>
    </row>
    <row r="31" spans="1:18" s="13" customFormat="1" x14ac:dyDescent="0.2">
      <c r="A31" s="10"/>
      <c r="B31" s="10">
        <v>30</v>
      </c>
      <c r="C31" s="10" t="s">
        <v>20</v>
      </c>
      <c r="D31" s="10">
        <v>18323036</v>
      </c>
      <c r="E31" s="10" t="s">
        <v>135</v>
      </c>
      <c r="F31" s="10">
        <v>3.7749999999999999</v>
      </c>
      <c r="G31" s="14">
        <v>3.5999999999999997E-2</v>
      </c>
      <c r="H31" s="16">
        <f>G31/F31</f>
        <v>9.5364238410596026E-3</v>
      </c>
      <c r="I31" s="10">
        <f>F31+G31</f>
        <v>3.8109999999999999</v>
      </c>
      <c r="J31" s="14">
        <v>43</v>
      </c>
      <c r="K31" s="14"/>
      <c r="L31" s="10">
        <f>J31+K31*50</f>
        <v>43</v>
      </c>
      <c r="M31" s="10"/>
      <c r="N31" t="s">
        <v>291</v>
      </c>
      <c r="O31" s="10">
        <v>30</v>
      </c>
      <c r="P31" s="16">
        <f>O31/117</f>
        <v>0.25641025641025639</v>
      </c>
      <c r="Q31" s="10">
        <v>30</v>
      </c>
      <c r="R31" s="16">
        <f>Q31/117</f>
        <v>0.25641025641025639</v>
      </c>
    </row>
    <row r="32" spans="1:18" s="13" customFormat="1" x14ac:dyDescent="0.2">
      <c r="A32" s="10"/>
      <c r="B32" s="10">
        <v>31</v>
      </c>
      <c r="C32" s="10" t="s">
        <v>21</v>
      </c>
      <c r="D32" s="10">
        <v>18323115</v>
      </c>
      <c r="E32" s="10" t="s">
        <v>134</v>
      </c>
      <c r="F32" s="10">
        <v>3.7810000000000001</v>
      </c>
      <c r="G32" s="12">
        <v>2.5000000000000001E-2</v>
      </c>
      <c r="H32" s="16">
        <f>G32/F32</f>
        <v>6.6120074054482943E-3</v>
      </c>
      <c r="I32" s="10">
        <f>F32+G32</f>
        <v>3.806</v>
      </c>
      <c r="J32" s="12">
        <v>4</v>
      </c>
      <c r="K32" s="12"/>
      <c r="L32" s="10">
        <f>J32+K32*50</f>
        <v>4</v>
      </c>
      <c r="M32" s="10"/>
      <c r="N32" t="s">
        <v>291</v>
      </c>
      <c r="O32" s="10">
        <v>29</v>
      </c>
      <c r="P32" s="16">
        <f>O32/117</f>
        <v>0.24786324786324787</v>
      </c>
      <c r="Q32" s="10">
        <v>31</v>
      </c>
      <c r="R32" s="16">
        <f>Q32/117</f>
        <v>0.26495726495726496</v>
      </c>
    </row>
    <row r="33" spans="1:18" s="13" customFormat="1" x14ac:dyDescent="0.2">
      <c r="A33" s="10"/>
      <c r="B33" s="10">
        <v>32</v>
      </c>
      <c r="C33" s="10" t="s">
        <v>22</v>
      </c>
      <c r="D33" s="10">
        <v>18323009</v>
      </c>
      <c r="E33" s="10" t="s">
        <v>136</v>
      </c>
      <c r="F33" s="10">
        <v>3.766</v>
      </c>
      <c r="G33" s="12">
        <v>3.5000000000000003E-2</v>
      </c>
      <c r="H33" s="16">
        <f>G33/F33</f>
        <v>9.2936802973977699E-3</v>
      </c>
      <c r="I33" s="10">
        <f>F33+G33</f>
        <v>3.8010000000000002</v>
      </c>
      <c r="J33" s="12">
        <v>2</v>
      </c>
      <c r="K33" s="12"/>
      <c r="L33" s="10">
        <f>J33+K33*50</f>
        <v>2</v>
      </c>
      <c r="M33" s="10" t="s">
        <v>295</v>
      </c>
      <c r="N33" t="s">
        <v>291</v>
      </c>
      <c r="O33" s="10">
        <v>31</v>
      </c>
      <c r="P33" s="16">
        <f>O33/117</f>
        <v>0.26495726495726496</v>
      </c>
      <c r="Q33" s="10">
        <v>32</v>
      </c>
      <c r="R33" s="16">
        <f>Q33/117</f>
        <v>0.27350427350427353</v>
      </c>
    </row>
    <row r="34" spans="1:18" s="13" customFormat="1" x14ac:dyDescent="0.2">
      <c r="A34" s="10"/>
      <c r="B34" s="10">
        <v>33</v>
      </c>
      <c r="C34" s="10" t="s">
        <v>23</v>
      </c>
      <c r="D34" s="10">
        <v>18323057</v>
      </c>
      <c r="E34" s="10" t="s">
        <v>137</v>
      </c>
      <c r="F34" s="10">
        <v>3.762</v>
      </c>
      <c r="G34" s="12">
        <v>2.5000000000000001E-2</v>
      </c>
      <c r="H34" s="16">
        <f>G34/F34</f>
        <v>6.6454013822434882E-3</v>
      </c>
      <c r="I34" s="10">
        <f>F34+G34</f>
        <v>3.7869999999999999</v>
      </c>
      <c r="J34" s="12">
        <v>4</v>
      </c>
      <c r="K34" s="12"/>
      <c r="L34" s="10">
        <f>J34+K34*50</f>
        <v>4</v>
      </c>
      <c r="M34" s="10"/>
      <c r="N34" t="s">
        <v>291</v>
      </c>
      <c r="O34" s="10">
        <v>32</v>
      </c>
      <c r="P34" s="16">
        <f>O34/117</f>
        <v>0.27350427350427353</v>
      </c>
      <c r="Q34" s="10">
        <v>33</v>
      </c>
      <c r="R34" s="16">
        <f>Q34/117</f>
        <v>0.28205128205128205</v>
      </c>
    </row>
    <row r="35" spans="1:18" s="13" customFormat="1" x14ac:dyDescent="0.2">
      <c r="A35" s="10"/>
      <c r="B35" s="10">
        <v>34</v>
      </c>
      <c r="C35" s="10" t="s">
        <v>22</v>
      </c>
      <c r="D35" s="10">
        <v>18323055</v>
      </c>
      <c r="E35" s="10" t="s">
        <v>148</v>
      </c>
      <c r="F35" s="10">
        <v>3.6480000000000001</v>
      </c>
      <c r="G35" s="12">
        <v>0.13500000000000001</v>
      </c>
      <c r="H35" s="16">
        <f>G35/F35</f>
        <v>3.7006578947368425E-2</v>
      </c>
      <c r="I35" s="10">
        <f>F35+G35</f>
        <v>3.7830000000000004</v>
      </c>
      <c r="J35" s="12">
        <v>2</v>
      </c>
      <c r="K35" s="12"/>
      <c r="L35" s="10">
        <f>J35+K35*50</f>
        <v>2</v>
      </c>
      <c r="M35" s="10"/>
      <c r="N35" t="s">
        <v>291</v>
      </c>
      <c r="O35" s="10">
        <v>43</v>
      </c>
      <c r="P35" s="16">
        <f>O35/117</f>
        <v>0.36752136752136755</v>
      </c>
      <c r="Q35" s="10">
        <v>34</v>
      </c>
      <c r="R35" s="16">
        <f>Q35/117</f>
        <v>0.29059829059829062</v>
      </c>
    </row>
    <row r="36" spans="1:18" s="13" customFormat="1" x14ac:dyDescent="0.2">
      <c r="A36" s="10"/>
      <c r="B36" s="10">
        <v>35</v>
      </c>
      <c r="C36" s="10" t="s">
        <v>22</v>
      </c>
      <c r="D36" s="10">
        <v>18323095</v>
      </c>
      <c r="E36" s="10" t="s">
        <v>133</v>
      </c>
      <c r="F36" s="10">
        <v>3.7810000000000001</v>
      </c>
      <c r="G36" s="12"/>
      <c r="H36" s="16">
        <f>G36/F36</f>
        <v>0</v>
      </c>
      <c r="I36" s="10">
        <f>F36+G36</f>
        <v>3.7810000000000001</v>
      </c>
      <c r="J36" s="12">
        <v>2</v>
      </c>
      <c r="K36" s="12"/>
      <c r="L36" s="10">
        <f>J36+K36*50</f>
        <v>2</v>
      </c>
      <c r="M36" s="10"/>
      <c r="N36" t="s">
        <v>291</v>
      </c>
      <c r="O36" s="10">
        <v>28</v>
      </c>
      <c r="P36" s="16">
        <f>O36/117</f>
        <v>0.23931623931623933</v>
      </c>
      <c r="Q36" s="10">
        <v>35</v>
      </c>
      <c r="R36" s="16">
        <f>Q36/117</f>
        <v>0.29914529914529914</v>
      </c>
    </row>
    <row r="37" spans="1:18" s="13" customFormat="1" x14ac:dyDescent="0.2">
      <c r="A37" s="10"/>
      <c r="B37" s="10">
        <v>36</v>
      </c>
      <c r="C37" s="10" t="s">
        <v>23</v>
      </c>
      <c r="D37" s="10">
        <v>18323098</v>
      </c>
      <c r="E37" s="10" t="s">
        <v>138</v>
      </c>
      <c r="F37" s="10">
        <v>3.762</v>
      </c>
      <c r="G37" s="12">
        <v>0.01</v>
      </c>
      <c r="H37" s="16">
        <f>G37/F37</f>
        <v>2.6581605528973951E-3</v>
      </c>
      <c r="I37" s="10">
        <f>F37+G37</f>
        <v>3.7719999999999998</v>
      </c>
      <c r="J37" s="12">
        <v>37.5</v>
      </c>
      <c r="K37" s="12"/>
      <c r="L37" s="10">
        <f>J37+K37*50</f>
        <v>37.5</v>
      </c>
      <c r="M37" s="10"/>
      <c r="N37" t="s">
        <v>291</v>
      </c>
      <c r="O37" s="10">
        <v>33</v>
      </c>
      <c r="P37" s="16">
        <f>O37/117</f>
        <v>0.28205128205128205</v>
      </c>
      <c r="Q37" s="10">
        <v>36</v>
      </c>
      <c r="R37" s="16">
        <f>Q37/117</f>
        <v>0.30769230769230771</v>
      </c>
    </row>
    <row r="38" spans="1:18" s="13" customFormat="1" x14ac:dyDescent="0.2">
      <c r="A38" s="10"/>
      <c r="B38" s="10">
        <v>37</v>
      </c>
      <c r="C38" s="10" t="s">
        <v>20</v>
      </c>
      <c r="D38" s="10">
        <v>18323119</v>
      </c>
      <c r="E38" s="10" t="s">
        <v>140</v>
      </c>
      <c r="F38" s="10">
        <v>3.7469999999999999</v>
      </c>
      <c r="G38" s="14">
        <v>2.1000000000000001E-2</v>
      </c>
      <c r="H38" s="16">
        <f>G38/F38</f>
        <v>5.6044835868694961E-3</v>
      </c>
      <c r="I38" s="10">
        <f>F38+G38</f>
        <v>3.7679999999999998</v>
      </c>
      <c r="J38" s="14">
        <v>13</v>
      </c>
      <c r="K38" s="14"/>
      <c r="L38" s="10">
        <f>J38+K38*50</f>
        <v>13</v>
      </c>
      <c r="M38" s="10"/>
      <c r="N38" t="s">
        <v>291</v>
      </c>
      <c r="O38" s="10">
        <v>35</v>
      </c>
      <c r="P38" s="16">
        <f>O38/117</f>
        <v>0.29914529914529914</v>
      </c>
      <c r="Q38" s="10">
        <v>37</v>
      </c>
      <c r="R38" s="16">
        <f>Q38/117</f>
        <v>0.31623931623931623</v>
      </c>
    </row>
    <row r="39" spans="1:18" s="13" customFormat="1" x14ac:dyDescent="0.2">
      <c r="A39" s="10"/>
      <c r="B39" s="10">
        <v>38</v>
      </c>
      <c r="C39" s="10" t="s">
        <v>21</v>
      </c>
      <c r="D39" s="10">
        <v>18323101</v>
      </c>
      <c r="E39" s="10" t="s">
        <v>141</v>
      </c>
      <c r="F39" s="10">
        <v>3.7320000000000002</v>
      </c>
      <c r="G39" s="12">
        <v>0.02</v>
      </c>
      <c r="H39" s="16">
        <f>G39/F39</f>
        <v>5.3590568060021436E-3</v>
      </c>
      <c r="I39" s="10">
        <f>F39+G39</f>
        <v>3.7520000000000002</v>
      </c>
      <c r="J39" s="12">
        <v>8</v>
      </c>
      <c r="K39" s="12"/>
      <c r="L39" s="10">
        <f>J39+K39*50</f>
        <v>8</v>
      </c>
      <c r="M39" s="10" t="s">
        <v>293</v>
      </c>
      <c r="N39" t="s">
        <v>291</v>
      </c>
      <c r="O39" s="10">
        <v>36</v>
      </c>
      <c r="P39" s="16">
        <f>O39/117</f>
        <v>0.30769230769230771</v>
      </c>
      <c r="Q39" s="10">
        <v>38</v>
      </c>
      <c r="R39" s="16">
        <f>Q39/117</f>
        <v>0.3247863247863248</v>
      </c>
    </row>
    <row r="40" spans="1:18" s="13" customFormat="1" x14ac:dyDescent="0.2">
      <c r="A40" s="10"/>
      <c r="B40" s="10">
        <v>39</v>
      </c>
      <c r="C40" s="10" t="s">
        <v>22</v>
      </c>
      <c r="D40" s="10">
        <v>18323007</v>
      </c>
      <c r="E40" s="10" t="s">
        <v>143</v>
      </c>
      <c r="F40" s="10">
        <v>3.7269999999999999</v>
      </c>
      <c r="G40" s="12">
        <v>2.5000000000000001E-2</v>
      </c>
      <c r="H40" s="16">
        <f>G40/F40</f>
        <v>6.7078078883820776E-3</v>
      </c>
      <c r="I40" s="10">
        <f>F40+G40</f>
        <v>3.7519999999999998</v>
      </c>
      <c r="J40" s="12">
        <v>4</v>
      </c>
      <c r="K40" s="12"/>
      <c r="L40" s="10">
        <f>J40+K40*50</f>
        <v>4</v>
      </c>
      <c r="M40" s="10" t="s">
        <v>294</v>
      </c>
      <c r="N40" t="s">
        <v>291</v>
      </c>
      <c r="O40" s="10">
        <v>38</v>
      </c>
      <c r="P40" s="16">
        <f>O40/117</f>
        <v>0.3247863247863248</v>
      </c>
      <c r="Q40" s="10">
        <v>39</v>
      </c>
      <c r="R40" s="16">
        <f>Q40/117</f>
        <v>0.33333333333333331</v>
      </c>
    </row>
    <row r="41" spans="1:18" s="13" customFormat="1" x14ac:dyDescent="0.2">
      <c r="A41" s="10"/>
      <c r="B41" s="10">
        <v>40</v>
      </c>
      <c r="C41" s="10" t="s">
        <v>23</v>
      </c>
      <c r="D41" s="10">
        <v>18323008</v>
      </c>
      <c r="E41" s="10" t="s">
        <v>142</v>
      </c>
      <c r="F41" s="10">
        <v>3.7280000000000002</v>
      </c>
      <c r="G41" s="12">
        <v>1.7500000000000002E-2</v>
      </c>
      <c r="H41" s="16">
        <f>G41/F41</f>
        <v>4.6942060085836913E-3</v>
      </c>
      <c r="I41" s="10">
        <f>F41+G41</f>
        <v>3.7455000000000003</v>
      </c>
      <c r="J41" s="12">
        <v>42</v>
      </c>
      <c r="K41" s="12"/>
      <c r="L41" s="10">
        <f>J41+K41*50</f>
        <v>42</v>
      </c>
      <c r="M41" s="10"/>
      <c r="N41" t="s">
        <v>291</v>
      </c>
      <c r="O41" s="10">
        <v>37</v>
      </c>
      <c r="P41" s="16">
        <f>O41/117</f>
        <v>0.31623931623931623</v>
      </c>
      <c r="Q41" s="10">
        <v>40</v>
      </c>
      <c r="R41" s="16">
        <f>Q41/117</f>
        <v>0.34188034188034189</v>
      </c>
    </row>
    <row r="42" spans="1:18" s="13" customFormat="1" x14ac:dyDescent="0.2">
      <c r="A42" s="10"/>
      <c r="B42" s="10">
        <v>41</v>
      </c>
      <c r="C42" s="10" t="s">
        <v>22</v>
      </c>
      <c r="D42" s="10">
        <v>18323024</v>
      </c>
      <c r="E42" s="10" t="s">
        <v>147</v>
      </c>
      <c r="F42" s="10">
        <v>3.665</v>
      </c>
      <c r="G42" s="12">
        <v>4.4999999999999998E-2</v>
      </c>
      <c r="H42" s="16">
        <f>G42/F42</f>
        <v>1.227830832196453E-2</v>
      </c>
      <c r="I42" s="10">
        <f>F42+G42</f>
        <v>3.71</v>
      </c>
      <c r="J42" s="12">
        <v>2</v>
      </c>
      <c r="K42" s="12"/>
      <c r="L42" s="10">
        <f>J42+K42*50</f>
        <v>2</v>
      </c>
      <c r="M42" s="10"/>
      <c r="N42" t="s">
        <v>291</v>
      </c>
      <c r="O42" s="10">
        <v>42</v>
      </c>
      <c r="P42" s="16">
        <f>O42/117</f>
        <v>0.35897435897435898</v>
      </c>
      <c r="Q42" s="10">
        <v>41</v>
      </c>
      <c r="R42" s="16">
        <f>Q42/117</f>
        <v>0.3504273504273504</v>
      </c>
    </row>
    <row r="43" spans="1:18" s="13" customFormat="1" x14ac:dyDescent="0.2">
      <c r="A43" s="10"/>
      <c r="B43" s="10">
        <v>42</v>
      </c>
      <c r="C43" s="10" t="s">
        <v>23</v>
      </c>
      <c r="D43" s="10">
        <v>18323018</v>
      </c>
      <c r="E43" s="10" t="s">
        <v>145</v>
      </c>
      <c r="F43" s="10">
        <v>3.6720000000000002</v>
      </c>
      <c r="G43" s="12">
        <v>2.5000000000000001E-2</v>
      </c>
      <c r="H43" s="16">
        <f>G43/F43</f>
        <v>6.8082788671023969E-3</v>
      </c>
      <c r="I43" s="10">
        <f>F43+G43</f>
        <v>3.6970000000000001</v>
      </c>
      <c r="J43" s="12">
        <v>20</v>
      </c>
      <c r="K43" s="12"/>
      <c r="L43" s="10">
        <f>J43+K43*50</f>
        <v>20</v>
      </c>
      <c r="M43" s="10"/>
      <c r="N43" t="s">
        <v>291</v>
      </c>
      <c r="O43" s="10">
        <v>40</v>
      </c>
      <c r="P43" s="16">
        <f>O43/117</f>
        <v>0.34188034188034189</v>
      </c>
      <c r="Q43" s="10">
        <v>42</v>
      </c>
      <c r="R43" s="16">
        <f>Q43/117</f>
        <v>0.35897435897435898</v>
      </c>
    </row>
    <row r="44" spans="1:18" s="13" customFormat="1" x14ac:dyDescent="0.2">
      <c r="A44" s="10"/>
      <c r="B44" s="10">
        <v>43</v>
      </c>
      <c r="C44" s="10" t="s">
        <v>20</v>
      </c>
      <c r="D44" s="10">
        <v>18323025</v>
      </c>
      <c r="E44" s="10" t="s">
        <v>149</v>
      </c>
      <c r="F44" s="10">
        <v>3.6360000000000001</v>
      </c>
      <c r="G44" s="14">
        <v>4.4999999999999998E-2</v>
      </c>
      <c r="H44" s="16">
        <f>G44/F44</f>
        <v>1.2376237623762375E-2</v>
      </c>
      <c r="I44" s="10">
        <f>F44+G44</f>
        <v>3.681</v>
      </c>
      <c r="J44" s="14">
        <v>5</v>
      </c>
      <c r="K44" s="14"/>
      <c r="L44" s="10">
        <f>J44+K44*50</f>
        <v>5</v>
      </c>
      <c r="M44" s="10"/>
      <c r="N44" t="s">
        <v>291</v>
      </c>
      <c r="O44" s="10">
        <v>44</v>
      </c>
      <c r="P44" s="16">
        <f>O44/117</f>
        <v>0.37606837606837606</v>
      </c>
      <c r="Q44" s="10">
        <v>43</v>
      </c>
      <c r="R44" s="16">
        <f>Q44/117</f>
        <v>0.36752136752136755</v>
      </c>
    </row>
    <row r="45" spans="1:18" s="13" customFormat="1" x14ac:dyDescent="0.2">
      <c r="A45" s="10"/>
      <c r="B45" s="10">
        <v>44</v>
      </c>
      <c r="C45" s="10" t="s">
        <v>23</v>
      </c>
      <c r="D45" s="10">
        <v>18323041</v>
      </c>
      <c r="E45" s="10" t="s">
        <v>146</v>
      </c>
      <c r="F45" s="10">
        <v>3.6720000000000002</v>
      </c>
      <c r="G45" s="12"/>
      <c r="H45" s="16">
        <f>G45/F45</f>
        <v>0</v>
      </c>
      <c r="I45" s="10">
        <f>F45+G45</f>
        <v>3.6720000000000002</v>
      </c>
      <c r="J45" s="12">
        <v>2</v>
      </c>
      <c r="K45" s="12"/>
      <c r="L45" s="10">
        <f>J45+K45*50</f>
        <v>2</v>
      </c>
      <c r="M45" s="10"/>
      <c r="N45" t="s">
        <v>291</v>
      </c>
      <c r="O45" s="10">
        <v>41</v>
      </c>
      <c r="P45" s="16">
        <f>O45/117</f>
        <v>0.3504273504273504</v>
      </c>
      <c r="Q45" s="10">
        <v>44</v>
      </c>
      <c r="R45" s="16">
        <f>Q45/117</f>
        <v>0.37606837606837606</v>
      </c>
    </row>
    <row r="46" spans="1:18" s="13" customFormat="1" x14ac:dyDescent="0.2">
      <c r="A46" s="10"/>
      <c r="B46" s="10">
        <v>45</v>
      </c>
      <c r="C46" s="10" t="s">
        <v>22</v>
      </c>
      <c r="D46" s="10">
        <v>18323077</v>
      </c>
      <c r="E46" s="10" t="s">
        <v>150</v>
      </c>
      <c r="F46" s="10">
        <v>3.6349999999999998</v>
      </c>
      <c r="G46" s="12">
        <v>1.4999999999999999E-2</v>
      </c>
      <c r="H46" s="16">
        <f>G46/F46</f>
        <v>4.1265474552957364E-3</v>
      </c>
      <c r="I46" s="10">
        <f>F46+G46</f>
        <v>3.65</v>
      </c>
      <c r="J46" s="12">
        <v>2</v>
      </c>
      <c r="K46" s="12"/>
      <c r="L46" s="10">
        <f>J46+K46*50</f>
        <v>2</v>
      </c>
      <c r="M46" s="10"/>
      <c r="N46" t="s">
        <v>291</v>
      </c>
      <c r="O46" s="10">
        <v>45</v>
      </c>
      <c r="P46" s="16">
        <f>O46/117</f>
        <v>0.38461538461538464</v>
      </c>
      <c r="Q46" s="10">
        <v>45</v>
      </c>
      <c r="R46" s="16">
        <f>Q46/117</f>
        <v>0.38461538461538464</v>
      </c>
    </row>
    <row r="47" spans="1:18" s="13" customFormat="1" x14ac:dyDescent="0.2">
      <c r="A47" s="10"/>
      <c r="B47" s="10">
        <v>46</v>
      </c>
      <c r="C47" s="10" t="s">
        <v>23</v>
      </c>
      <c r="D47" s="10">
        <v>18323094</v>
      </c>
      <c r="E47" s="10" t="s">
        <v>153</v>
      </c>
      <c r="F47" s="10">
        <v>3.6040000000000001</v>
      </c>
      <c r="G47" s="12">
        <v>4.0500000000000001E-2</v>
      </c>
      <c r="H47" s="16">
        <f>G47/F47</f>
        <v>1.1237513873473918E-2</v>
      </c>
      <c r="I47" s="10">
        <f>F47+G47</f>
        <v>3.6445000000000003</v>
      </c>
      <c r="J47" s="12">
        <v>20</v>
      </c>
      <c r="K47" s="12"/>
      <c r="L47" s="10">
        <f>J47+K47*50</f>
        <v>20</v>
      </c>
      <c r="M47" s="10"/>
      <c r="N47" t="s">
        <v>291</v>
      </c>
      <c r="O47" s="10">
        <v>48</v>
      </c>
      <c r="P47" s="16">
        <f>O47/117</f>
        <v>0.41025641025641024</v>
      </c>
      <c r="Q47" s="10">
        <v>46</v>
      </c>
      <c r="R47" s="16">
        <f>Q47/117</f>
        <v>0.39316239316239315</v>
      </c>
    </row>
    <row r="48" spans="1:18" s="13" customFormat="1" x14ac:dyDescent="0.2">
      <c r="A48" s="10"/>
      <c r="B48" s="10">
        <v>47</v>
      </c>
      <c r="C48" s="10" t="s">
        <v>20</v>
      </c>
      <c r="D48" s="10">
        <v>18323074</v>
      </c>
      <c r="E48" s="10" t="s">
        <v>159</v>
      </c>
      <c r="F48" s="10">
        <v>3.5190000000000001</v>
      </c>
      <c r="G48" s="14">
        <v>0.1205</v>
      </c>
      <c r="H48" s="16">
        <f>G48/F48</f>
        <v>3.4242682580278488E-2</v>
      </c>
      <c r="I48" s="10">
        <f>F48+G48</f>
        <v>3.6395</v>
      </c>
      <c r="J48" s="14">
        <v>15</v>
      </c>
      <c r="K48" s="14"/>
      <c r="L48" s="10">
        <f>J48+K48*50</f>
        <v>15</v>
      </c>
      <c r="M48" s="10"/>
      <c r="N48" t="s">
        <v>291</v>
      </c>
      <c r="O48" s="10">
        <v>54</v>
      </c>
      <c r="P48" s="16">
        <f>O48/117</f>
        <v>0.46153846153846156</v>
      </c>
      <c r="Q48" s="10">
        <v>47</v>
      </c>
      <c r="R48" s="16">
        <f>Q48/117</f>
        <v>0.40170940170940173</v>
      </c>
    </row>
    <row r="49" spans="1:18" s="13" customFormat="1" x14ac:dyDescent="0.2">
      <c r="A49" s="10"/>
      <c r="B49" s="10">
        <v>48</v>
      </c>
      <c r="C49" s="10" t="s">
        <v>22</v>
      </c>
      <c r="D49" s="10">
        <v>18323037</v>
      </c>
      <c r="E49" s="10" t="s">
        <v>151</v>
      </c>
      <c r="F49" s="10">
        <v>3.6259999999999999</v>
      </c>
      <c r="G49" s="12">
        <v>0.01</v>
      </c>
      <c r="H49" s="16">
        <f>G49/F49</f>
        <v>2.7578599007170436E-3</v>
      </c>
      <c r="I49" s="10">
        <f>F49+G49</f>
        <v>3.6359999999999997</v>
      </c>
      <c r="J49" s="12">
        <v>6</v>
      </c>
      <c r="K49" s="12"/>
      <c r="L49" s="10">
        <f>J49+K49*50</f>
        <v>6</v>
      </c>
      <c r="M49" s="10"/>
      <c r="N49" t="s">
        <v>291</v>
      </c>
      <c r="O49" s="10">
        <v>46</v>
      </c>
      <c r="P49" s="16">
        <f>O49/117</f>
        <v>0.39316239316239315</v>
      </c>
      <c r="Q49" s="10">
        <v>48</v>
      </c>
      <c r="R49" s="16">
        <f>Q49/117</f>
        <v>0.41025641025641024</v>
      </c>
    </row>
    <row r="50" spans="1:18" s="13" customFormat="1" x14ac:dyDescent="0.2">
      <c r="A50" s="10"/>
      <c r="B50" s="10">
        <v>49</v>
      </c>
      <c r="C50" s="10" t="s">
        <v>23</v>
      </c>
      <c r="D50" s="10">
        <v>18323065</v>
      </c>
      <c r="E50" s="10" t="s">
        <v>152</v>
      </c>
      <c r="F50" s="10">
        <v>3.6240000000000001</v>
      </c>
      <c r="G50" s="12"/>
      <c r="H50" s="16">
        <f>G50/F50</f>
        <v>0</v>
      </c>
      <c r="I50" s="10">
        <f>F50+G50</f>
        <v>3.6240000000000001</v>
      </c>
      <c r="J50" s="12">
        <v>2</v>
      </c>
      <c r="K50" s="12"/>
      <c r="L50" s="10">
        <f>J50+K50*50</f>
        <v>2</v>
      </c>
      <c r="M50" s="10"/>
      <c r="N50" t="s">
        <v>291</v>
      </c>
      <c r="O50" s="10">
        <v>47</v>
      </c>
      <c r="P50" s="16">
        <f>O50/117</f>
        <v>0.40170940170940173</v>
      </c>
      <c r="Q50" s="10">
        <v>49</v>
      </c>
      <c r="R50" s="16">
        <f>Q50/117</f>
        <v>0.41880341880341881</v>
      </c>
    </row>
    <row r="51" spans="1:18" s="13" customFormat="1" x14ac:dyDescent="0.2">
      <c r="A51" s="10"/>
      <c r="B51" s="10">
        <v>50</v>
      </c>
      <c r="C51" s="10" t="s">
        <v>23</v>
      </c>
      <c r="D51" s="10">
        <v>18323135</v>
      </c>
      <c r="E51" s="10" t="s">
        <v>156</v>
      </c>
      <c r="F51" s="10">
        <v>3.54</v>
      </c>
      <c r="G51" s="12">
        <v>0.06</v>
      </c>
      <c r="H51" s="16">
        <f>G51/F51</f>
        <v>1.6949152542372881E-2</v>
      </c>
      <c r="I51" s="10">
        <f>F51+G51</f>
        <v>3.6</v>
      </c>
      <c r="J51" s="12">
        <v>2</v>
      </c>
      <c r="K51" s="12"/>
      <c r="L51" s="10">
        <f>J51+K51*50</f>
        <v>2</v>
      </c>
      <c r="M51" s="10"/>
      <c r="N51" t="s">
        <v>291</v>
      </c>
      <c r="O51" s="10">
        <v>51</v>
      </c>
      <c r="P51" s="16">
        <f>O51/117</f>
        <v>0.4358974358974359</v>
      </c>
      <c r="Q51" s="10">
        <v>50</v>
      </c>
      <c r="R51" s="16">
        <f>Q51/117</f>
        <v>0.42735042735042733</v>
      </c>
    </row>
    <row r="52" spans="1:18" s="13" customFormat="1" x14ac:dyDescent="0.2">
      <c r="A52" s="10"/>
      <c r="B52" s="10">
        <v>51</v>
      </c>
      <c r="C52" s="10" t="s">
        <v>20</v>
      </c>
      <c r="D52" s="10">
        <v>18323137</v>
      </c>
      <c r="E52" s="10" t="s">
        <v>154</v>
      </c>
      <c r="F52" s="10">
        <v>3.58</v>
      </c>
      <c r="G52" s="14">
        <v>1.2999999999999999E-2</v>
      </c>
      <c r="H52" s="16">
        <f>G52/F52</f>
        <v>3.631284916201117E-3</v>
      </c>
      <c r="I52" s="10">
        <f>F52+G52</f>
        <v>3.593</v>
      </c>
      <c r="J52" s="14">
        <v>84</v>
      </c>
      <c r="K52" s="14">
        <v>1</v>
      </c>
      <c r="L52" s="10">
        <f>J52+K52*50</f>
        <v>134</v>
      </c>
      <c r="M52" s="10"/>
      <c r="N52" t="s">
        <v>291</v>
      </c>
      <c r="O52" s="10">
        <v>49</v>
      </c>
      <c r="P52" s="16">
        <f>O52/117</f>
        <v>0.41880341880341881</v>
      </c>
      <c r="Q52" s="10">
        <v>51</v>
      </c>
      <c r="R52" s="16">
        <f>Q52/117</f>
        <v>0.4358974358974359</v>
      </c>
    </row>
    <row r="53" spans="1:18" s="13" customFormat="1" x14ac:dyDescent="0.2">
      <c r="A53" s="10"/>
      <c r="B53" s="10">
        <v>52</v>
      </c>
      <c r="C53" s="10" t="s">
        <v>23</v>
      </c>
      <c r="D53" s="10">
        <v>18323131</v>
      </c>
      <c r="E53" s="10" t="s">
        <v>155</v>
      </c>
      <c r="F53" s="10">
        <v>3.5430000000000001</v>
      </c>
      <c r="G53" s="12">
        <v>2.5000000000000001E-2</v>
      </c>
      <c r="H53" s="16">
        <f>G53/F53</f>
        <v>7.056167090036692E-3</v>
      </c>
      <c r="I53" s="10">
        <f>F53+G53</f>
        <v>3.5680000000000001</v>
      </c>
      <c r="J53" s="12">
        <v>2</v>
      </c>
      <c r="K53" s="12"/>
      <c r="L53" s="10">
        <f>J53+K53*50</f>
        <v>2</v>
      </c>
      <c r="M53" s="10"/>
      <c r="N53" t="s">
        <v>291</v>
      </c>
      <c r="O53" s="10">
        <v>50</v>
      </c>
      <c r="P53" s="16">
        <f>O53/117</f>
        <v>0.42735042735042733</v>
      </c>
      <c r="Q53" s="10">
        <v>52</v>
      </c>
      <c r="R53" s="16">
        <f>Q53/117</f>
        <v>0.44444444444444442</v>
      </c>
    </row>
    <row r="54" spans="1:18" s="13" customFormat="1" x14ac:dyDescent="0.2">
      <c r="A54" s="10"/>
      <c r="B54" s="10">
        <v>53</v>
      </c>
      <c r="C54" s="10" t="s">
        <v>20</v>
      </c>
      <c r="D54" s="10">
        <v>18323106</v>
      </c>
      <c r="E54" s="10" t="s">
        <v>161</v>
      </c>
      <c r="F54" s="10">
        <v>3.5009999999999999</v>
      </c>
      <c r="G54" s="14">
        <v>5.1499999999999997E-2</v>
      </c>
      <c r="H54" s="16">
        <f>G54/F54</f>
        <v>1.4710082833476149E-2</v>
      </c>
      <c r="I54" s="10">
        <f>F54+G54</f>
        <v>3.5524999999999998</v>
      </c>
      <c r="J54" s="14">
        <v>7</v>
      </c>
      <c r="K54" s="14"/>
      <c r="L54" s="10">
        <f>J54+K54*50</f>
        <v>7</v>
      </c>
      <c r="M54" s="10" t="s">
        <v>295</v>
      </c>
      <c r="N54" t="s">
        <v>291</v>
      </c>
      <c r="O54" s="10">
        <v>56</v>
      </c>
      <c r="P54" s="16">
        <f>O54/117</f>
        <v>0.47863247863247865</v>
      </c>
      <c r="Q54" s="10">
        <v>53</v>
      </c>
      <c r="R54" s="16">
        <f>Q54/117</f>
        <v>0.45299145299145299</v>
      </c>
    </row>
    <row r="55" spans="1:18" s="13" customFormat="1" x14ac:dyDescent="0.2">
      <c r="A55" s="10"/>
      <c r="B55" s="10">
        <v>54</v>
      </c>
      <c r="C55" s="10" t="s">
        <v>22</v>
      </c>
      <c r="D55" s="10">
        <v>18323076</v>
      </c>
      <c r="E55" s="10" t="s">
        <v>157</v>
      </c>
      <c r="F55" s="10">
        <v>3.5310000000000001</v>
      </c>
      <c r="G55" s="12"/>
      <c r="H55" s="16">
        <f>G55/F55</f>
        <v>0</v>
      </c>
      <c r="I55" s="10">
        <f>F55+G55</f>
        <v>3.5310000000000001</v>
      </c>
      <c r="J55" s="12">
        <v>2</v>
      </c>
      <c r="K55" s="12"/>
      <c r="L55" s="10">
        <f>J55+K55*50</f>
        <v>2</v>
      </c>
      <c r="M55" s="10" t="s">
        <v>295</v>
      </c>
      <c r="N55" t="s">
        <v>291</v>
      </c>
      <c r="O55" s="10">
        <v>52</v>
      </c>
      <c r="P55" s="16">
        <f>O55/117</f>
        <v>0.44444444444444442</v>
      </c>
      <c r="Q55" s="10">
        <v>54</v>
      </c>
      <c r="R55" s="16">
        <f>Q55/117</f>
        <v>0.46153846153846156</v>
      </c>
    </row>
    <row r="56" spans="1:18" s="13" customFormat="1" x14ac:dyDescent="0.2">
      <c r="A56" s="10"/>
      <c r="B56" s="10">
        <v>55</v>
      </c>
      <c r="C56" s="10" t="s">
        <v>22</v>
      </c>
      <c r="D56" s="10">
        <v>18323089</v>
      </c>
      <c r="E56" s="10" t="s">
        <v>164</v>
      </c>
      <c r="F56" s="10">
        <v>3.476</v>
      </c>
      <c r="G56" s="12">
        <v>5.2499999999999998E-2</v>
      </c>
      <c r="H56" s="16">
        <f>G56/F56</f>
        <v>1.5103567318757193E-2</v>
      </c>
      <c r="I56" s="10">
        <f>F56+G56</f>
        <v>3.5285000000000002</v>
      </c>
      <c r="J56" s="12">
        <v>20</v>
      </c>
      <c r="K56" s="12"/>
      <c r="L56" s="10">
        <f>J56+K56*50</f>
        <v>20</v>
      </c>
      <c r="M56" s="10"/>
      <c r="N56" t="s">
        <v>291</v>
      </c>
      <c r="O56" s="10">
        <v>59</v>
      </c>
      <c r="P56" s="16">
        <f>O56/117</f>
        <v>0.50427350427350426</v>
      </c>
      <c r="Q56" s="10">
        <v>55</v>
      </c>
      <c r="R56" s="16">
        <f>Q56/117</f>
        <v>0.47008547008547008</v>
      </c>
    </row>
    <row r="57" spans="1:18" s="13" customFormat="1" x14ac:dyDescent="0.2">
      <c r="A57" s="10"/>
      <c r="B57" s="10">
        <v>56</v>
      </c>
      <c r="C57" s="10" t="s">
        <v>22</v>
      </c>
      <c r="D57" s="10">
        <v>18323031</v>
      </c>
      <c r="E57" s="10" t="s">
        <v>158</v>
      </c>
      <c r="F57" s="10">
        <v>3.5230000000000001</v>
      </c>
      <c r="G57" s="12"/>
      <c r="H57" s="16">
        <f>G57/F57</f>
        <v>0</v>
      </c>
      <c r="I57" s="10">
        <f>F57+G57</f>
        <v>3.5230000000000001</v>
      </c>
      <c r="J57" s="12">
        <v>2</v>
      </c>
      <c r="K57" s="12"/>
      <c r="L57" s="10">
        <f>J57+K57*50</f>
        <v>2</v>
      </c>
      <c r="M57" s="10"/>
      <c r="N57" t="s">
        <v>291</v>
      </c>
      <c r="O57" s="10">
        <v>53</v>
      </c>
      <c r="P57" s="16">
        <f>O57/117</f>
        <v>0.45299145299145299</v>
      </c>
      <c r="Q57" s="10">
        <v>56</v>
      </c>
      <c r="R57" s="16">
        <f>Q57/117</f>
        <v>0.47863247863247865</v>
      </c>
    </row>
    <row r="58" spans="1:18" s="13" customFormat="1" x14ac:dyDescent="0.2">
      <c r="A58" s="10"/>
      <c r="B58" s="10">
        <v>57</v>
      </c>
      <c r="C58" s="10" t="s">
        <v>22</v>
      </c>
      <c r="D58" s="10">
        <v>18323017</v>
      </c>
      <c r="E58" s="10" t="s">
        <v>162</v>
      </c>
      <c r="F58" s="10">
        <v>3.4889999999999999</v>
      </c>
      <c r="G58" s="12">
        <v>0.03</v>
      </c>
      <c r="H58" s="16">
        <f>G58/F58</f>
        <v>8.5984522785898538E-3</v>
      </c>
      <c r="I58" s="10">
        <f>F58+G58</f>
        <v>3.5189999999999997</v>
      </c>
      <c r="J58" s="12">
        <v>2</v>
      </c>
      <c r="K58" s="12"/>
      <c r="L58" s="10">
        <f>J58+K58*50</f>
        <v>2</v>
      </c>
      <c r="M58" s="10" t="s">
        <v>295</v>
      </c>
      <c r="N58" t="s">
        <v>291</v>
      </c>
      <c r="O58" s="10">
        <v>57</v>
      </c>
      <c r="P58" s="16">
        <f>O58/117</f>
        <v>0.48717948717948717</v>
      </c>
      <c r="Q58" s="10">
        <v>57</v>
      </c>
      <c r="R58" s="16">
        <f>Q58/117</f>
        <v>0.48717948717948717</v>
      </c>
    </row>
    <row r="59" spans="1:18" s="13" customFormat="1" x14ac:dyDescent="0.2">
      <c r="A59" s="10"/>
      <c r="B59" s="10">
        <v>58</v>
      </c>
      <c r="C59" s="10" t="s">
        <v>22</v>
      </c>
      <c r="D59" s="10">
        <v>18323075</v>
      </c>
      <c r="E59" s="10" t="s">
        <v>160</v>
      </c>
      <c r="F59" s="10">
        <v>3.51</v>
      </c>
      <c r="G59" s="12"/>
      <c r="H59" s="16">
        <f>G59/F59</f>
        <v>0</v>
      </c>
      <c r="I59" s="10">
        <f>F59+G59</f>
        <v>3.51</v>
      </c>
      <c r="J59" s="12">
        <v>2</v>
      </c>
      <c r="K59" s="12"/>
      <c r="L59" s="10">
        <f>J59+K59*50</f>
        <v>2</v>
      </c>
      <c r="M59" s="10"/>
      <c r="N59" t="s">
        <v>291</v>
      </c>
      <c r="O59" s="10">
        <v>55</v>
      </c>
      <c r="P59" s="16">
        <f>O59/117</f>
        <v>0.47008547008547008</v>
      </c>
      <c r="Q59" s="10">
        <v>58</v>
      </c>
      <c r="R59" s="16">
        <f>Q59/117</f>
        <v>0.49572649572649574</v>
      </c>
    </row>
    <row r="60" spans="1:18" s="13" customFormat="1" x14ac:dyDescent="0.2">
      <c r="A60" s="10"/>
      <c r="B60" s="10">
        <v>59</v>
      </c>
      <c r="C60" s="10" t="s">
        <v>23</v>
      </c>
      <c r="D60" s="10">
        <v>18323079</v>
      </c>
      <c r="E60" s="10" t="s">
        <v>163</v>
      </c>
      <c r="F60" s="10">
        <v>3.4769999999999999</v>
      </c>
      <c r="G60" s="12"/>
      <c r="H60" s="16">
        <f>G60/F60</f>
        <v>0</v>
      </c>
      <c r="I60" s="10">
        <f>F60+G60</f>
        <v>3.4769999999999999</v>
      </c>
      <c r="J60" s="12">
        <v>2</v>
      </c>
      <c r="K60" s="12"/>
      <c r="L60" s="10">
        <f>J60+K60*50</f>
        <v>2</v>
      </c>
      <c r="M60" s="10"/>
      <c r="N60" t="s">
        <v>291</v>
      </c>
      <c r="O60" s="10">
        <v>58</v>
      </c>
      <c r="P60" s="16">
        <f>O60/117</f>
        <v>0.49572649572649574</v>
      </c>
      <c r="Q60" s="10">
        <v>59</v>
      </c>
      <c r="R60" s="16">
        <f>Q60/117</f>
        <v>0.50427350427350426</v>
      </c>
    </row>
    <row r="61" spans="1:18" s="13" customFormat="1" x14ac:dyDescent="0.2">
      <c r="A61" s="10"/>
      <c r="B61" s="10">
        <v>60</v>
      </c>
      <c r="C61" s="10" t="s">
        <v>22</v>
      </c>
      <c r="D61" s="10">
        <v>18323124</v>
      </c>
      <c r="E61" s="10" t="s">
        <v>165</v>
      </c>
      <c r="F61" s="10">
        <v>3.476</v>
      </c>
      <c r="G61" s="12"/>
      <c r="H61" s="16">
        <f>G61/F61</f>
        <v>0</v>
      </c>
      <c r="I61" s="10">
        <f>F61+G61</f>
        <v>3.476</v>
      </c>
      <c r="J61" s="12">
        <v>2</v>
      </c>
      <c r="K61" s="12"/>
      <c r="L61" s="10">
        <f>J61+K61*50</f>
        <v>2</v>
      </c>
      <c r="M61" s="10"/>
      <c r="N61" t="s">
        <v>291</v>
      </c>
      <c r="O61" s="10">
        <v>60</v>
      </c>
      <c r="P61" s="16">
        <f>O61/117</f>
        <v>0.51282051282051277</v>
      </c>
      <c r="Q61" s="10">
        <v>60</v>
      </c>
      <c r="R61" s="16">
        <f>Q61/117</f>
        <v>0.51282051282051277</v>
      </c>
    </row>
    <row r="62" spans="1:18" s="13" customFormat="1" x14ac:dyDescent="0.2">
      <c r="A62" s="10"/>
      <c r="B62" s="10">
        <v>61</v>
      </c>
      <c r="C62" s="10" t="s">
        <v>22</v>
      </c>
      <c r="D62" s="10">
        <v>18323053</v>
      </c>
      <c r="E62" s="10" t="s">
        <v>166</v>
      </c>
      <c r="F62" s="10">
        <v>3.4750000000000001</v>
      </c>
      <c r="G62" s="12"/>
      <c r="H62" s="16">
        <f>G62/F62</f>
        <v>0</v>
      </c>
      <c r="I62" s="10">
        <f>F62+G62</f>
        <v>3.4750000000000001</v>
      </c>
      <c r="J62" s="12">
        <v>2</v>
      </c>
      <c r="K62" s="12"/>
      <c r="L62" s="10">
        <f>J62+K62*50</f>
        <v>2</v>
      </c>
      <c r="M62" s="10"/>
      <c r="N62" t="s">
        <v>291</v>
      </c>
      <c r="O62" s="10">
        <v>61</v>
      </c>
      <c r="P62" s="16">
        <f>O62/117</f>
        <v>0.5213675213675214</v>
      </c>
      <c r="Q62" s="10">
        <v>61</v>
      </c>
      <c r="R62" s="16">
        <f>Q62/117</f>
        <v>0.5213675213675214</v>
      </c>
    </row>
    <row r="63" spans="1:18" s="13" customFormat="1" x14ac:dyDescent="0.2">
      <c r="A63" s="10"/>
      <c r="B63" s="10">
        <v>62</v>
      </c>
      <c r="C63" s="10" t="s">
        <v>23</v>
      </c>
      <c r="D63" s="10">
        <v>18323039</v>
      </c>
      <c r="E63" s="10" t="s">
        <v>167</v>
      </c>
      <c r="F63" s="10">
        <v>3.4430000000000001</v>
      </c>
      <c r="G63" s="12">
        <v>0.01</v>
      </c>
      <c r="H63" s="16">
        <f>G63/F63</f>
        <v>2.904443799012489E-3</v>
      </c>
      <c r="I63" s="10">
        <f>F63+G63</f>
        <v>3.4529999999999998</v>
      </c>
      <c r="J63" s="12">
        <v>4</v>
      </c>
      <c r="K63" s="12"/>
      <c r="L63" s="10">
        <f>J63+K63*50</f>
        <v>4</v>
      </c>
      <c r="M63" s="10"/>
      <c r="N63" t="s">
        <v>291</v>
      </c>
      <c r="O63" s="10">
        <v>62</v>
      </c>
      <c r="P63" s="16">
        <f>O63/117</f>
        <v>0.52991452991452992</v>
      </c>
      <c r="Q63" s="10">
        <v>62</v>
      </c>
      <c r="R63" s="16">
        <f>Q63/117</f>
        <v>0.52991452991452992</v>
      </c>
    </row>
    <row r="64" spans="1:18" s="13" customFormat="1" x14ac:dyDescent="0.2">
      <c r="A64" s="10"/>
      <c r="B64" s="10">
        <v>63</v>
      </c>
      <c r="C64" s="10" t="s">
        <v>23</v>
      </c>
      <c r="D64" s="10">
        <v>18323121</v>
      </c>
      <c r="E64" s="10" t="s">
        <v>168</v>
      </c>
      <c r="F64" s="10">
        <v>3.4340000000000002</v>
      </c>
      <c r="G64" s="12">
        <v>1.0500000000000001E-2</v>
      </c>
      <c r="H64" s="16">
        <f>G64/F64</f>
        <v>3.0576587070471751E-3</v>
      </c>
      <c r="I64" s="10">
        <f>F64+G64</f>
        <v>3.4445000000000001</v>
      </c>
      <c r="J64" s="12">
        <v>2</v>
      </c>
      <c r="K64" s="12">
        <v>1</v>
      </c>
      <c r="L64" s="10">
        <f>J64+K64*50</f>
        <v>52</v>
      </c>
      <c r="M64" s="10"/>
      <c r="N64" t="s">
        <v>291</v>
      </c>
      <c r="O64" s="10">
        <v>63</v>
      </c>
      <c r="P64" s="16">
        <f>O64/117</f>
        <v>0.53846153846153844</v>
      </c>
      <c r="Q64" s="10">
        <v>63</v>
      </c>
      <c r="R64" s="16">
        <f>Q64/117</f>
        <v>0.53846153846153844</v>
      </c>
    </row>
    <row r="65" spans="1:18" s="13" customFormat="1" x14ac:dyDescent="0.2">
      <c r="A65" s="10"/>
      <c r="B65" s="10">
        <v>64</v>
      </c>
      <c r="C65" s="10" t="s">
        <v>23</v>
      </c>
      <c r="D65" s="10">
        <v>18323102</v>
      </c>
      <c r="E65" s="10" t="s">
        <v>180</v>
      </c>
      <c r="F65" s="10">
        <v>3.2650000000000001</v>
      </c>
      <c r="G65" s="12">
        <v>0.17499999999999999</v>
      </c>
      <c r="H65" s="16">
        <f>G65/F65</f>
        <v>5.359877488514548E-2</v>
      </c>
      <c r="I65" s="10">
        <f>F65+G65</f>
        <v>3.44</v>
      </c>
      <c r="J65" s="12">
        <v>2</v>
      </c>
      <c r="K65" s="12"/>
      <c r="L65" s="10">
        <f>J65+K65*50</f>
        <v>2</v>
      </c>
      <c r="M65" s="10"/>
      <c r="N65" t="s">
        <v>291</v>
      </c>
      <c r="O65" s="10">
        <v>75</v>
      </c>
      <c r="P65" s="16">
        <f>O65/117</f>
        <v>0.64102564102564108</v>
      </c>
      <c r="Q65" s="10">
        <v>64</v>
      </c>
      <c r="R65" s="16">
        <f>Q65/117</f>
        <v>0.54700854700854706</v>
      </c>
    </row>
    <row r="66" spans="1:18" s="13" customFormat="1" x14ac:dyDescent="0.2">
      <c r="A66" s="10"/>
      <c r="B66" s="10">
        <v>65</v>
      </c>
      <c r="C66" s="10" t="s">
        <v>20</v>
      </c>
      <c r="D66" s="10">
        <v>18323136</v>
      </c>
      <c r="E66" s="10" t="s">
        <v>169</v>
      </c>
      <c r="F66" s="10">
        <v>3.43</v>
      </c>
      <c r="G66" s="14"/>
      <c r="H66" s="16">
        <f>G66/F66</f>
        <v>0</v>
      </c>
      <c r="I66" s="10">
        <f>F66+G66</f>
        <v>3.43</v>
      </c>
      <c r="J66" s="14">
        <v>7</v>
      </c>
      <c r="K66" s="14"/>
      <c r="L66" s="10">
        <f>J66+K66*50</f>
        <v>7</v>
      </c>
      <c r="M66" s="10" t="s">
        <v>293</v>
      </c>
      <c r="N66" t="s">
        <v>291</v>
      </c>
      <c r="O66" s="10">
        <v>64</v>
      </c>
      <c r="P66" s="16">
        <f>O66/117</f>
        <v>0.54700854700854706</v>
      </c>
      <c r="Q66" s="10">
        <v>65</v>
      </c>
      <c r="R66" s="16">
        <f>Q66/117</f>
        <v>0.55555555555555558</v>
      </c>
    </row>
    <row r="67" spans="1:18" s="13" customFormat="1" x14ac:dyDescent="0.2">
      <c r="A67" s="10"/>
      <c r="B67" s="10">
        <v>66</v>
      </c>
      <c r="C67" s="10" t="s">
        <v>20</v>
      </c>
      <c r="D67" s="10">
        <v>17325045</v>
      </c>
      <c r="E67" s="10" t="s">
        <v>170</v>
      </c>
      <c r="F67" s="10">
        <v>3.4039999999999999</v>
      </c>
      <c r="G67" s="14"/>
      <c r="H67" s="16">
        <f>G67/F67</f>
        <v>0</v>
      </c>
      <c r="I67" s="10">
        <f>F67+G67</f>
        <v>3.4039999999999999</v>
      </c>
      <c r="J67" s="14">
        <v>5</v>
      </c>
      <c r="K67" s="14"/>
      <c r="L67" s="10">
        <f>J67+K67*50</f>
        <v>5</v>
      </c>
      <c r="M67" s="10"/>
      <c r="N67" t="s">
        <v>291</v>
      </c>
      <c r="O67" s="10">
        <v>65</v>
      </c>
      <c r="P67" s="16">
        <f>O67/117</f>
        <v>0.55555555555555558</v>
      </c>
      <c r="Q67" s="10">
        <v>66</v>
      </c>
      <c r="R67" s="16">
        <f>Q67/117</f>
        <v>0.5641025641025641</v>
      </c>
    </row>
    <row r="68" spans="1:18" s="13" customFormat="1" x14ac:dyDescent="0.2">
      <c r="A68" s="10"/>
      <c r="B68" s="10">
        <v>67</v>
      </c>
      <c r="C68" s="10" t="s">
        <v>21</v>
      </c>
      <c r="D68" s="10">
        <v>18323088</v>
      </c>
      <c r="E68" s="10" t="s">
        <v>171</v>
      </c>
      <c r="F68" s="10">
        <v>3.3730000000000002</v>
      </c>
      <c r="G68" s="12">
        <v>2.5000000000000001E-2</v>
      </c>
      <c r="H68" s="16">
        <f>G68/F68</f>
        <v>7.4117995849392231E-3</v>
      </c>
      <c r="I68" s="10">
        <f>F68+G68</f>
        <v>3.3980000000000001</v>
      </c>
      <c r="J68" s="12">
        <v>12</v>
      </c>
      <c r="K68" s="12"/>
      <c r="L68" s="10">
        <f>J68+K68*50</f>
        <v>12</v>
      </c>
      <c r="M68" s="10"/>
      <c r="N68" t="s">
        <v>291</v>
      </c>
      <c r="O68" s="10">
        <v>66</v>
      </c>
      <c r="P68" s="16">
        <f>O68/117</f>
        <v>0.5641025641025641</v>
      </c>
      <c r="Q68" s="10">
        <v>67</v>
      </c>
      <c r="R68" s="16">
        <f>Q68/117</f>
        <v>0.57264957264957261</v>
      </c>
    </row>
    <row r="69" spans="1:18" s="13" customFormat="1" x14ac:dyDescent="0.2">
      <c r="A69" s="10"/>
      <c r="B69" s="10">
        <v>68</v>
      </c>
      <c r="C69" s="10" t="s">
        <v>23</v>
      </c>
      <c r="D69" s="10">
        <v>18323100</v>
      </c>
      <c r="E69" s="10" t="s">
        <v>172</v>
      </c>
      <c r="F69" s="10">
        <v>3.3610000000000002</v>
      </c>
      <c r="G69" s="12"/>
      <c r="H69" s="16">
        <f>G69/F69</f>
        <v>0</v>
      </c>
      <c r="I69" s="10">
        <f>F69+G69</f>
        <v>3.3610000000000002</v>
      </c>
      <c r="J69" s="12">
        <v>2</v>
      </c>
      <c r="K69" s="12"/>
      <c r="L69" s="10">
        <f>J69+K69*50</f>
        <v>2</v>
      </c>
      <c r="M69" s="10"/>
      <c r="N69" t="s">
        <v>291</v>
      </c>
      <c r="O69" s="10">
        <v>67</v>
      </c>
      <c r="P69" s="16">
        <f>O69/117</f>
        <v>0.57264957264957261</v>
      </c>
      <c r="Q69" s="10">
        <v>68</v>
      </c>
      <c r="R69" s="16">
        <f>Q69/117</f>
        <v>0.58119658119658124</v>
      </c>
    </row>
    <row r="70" spans="1:18" s="13" customFormat="1" x14ac:dyDescent="0.2">
      <c r="A70" s="10"/>
      <c r="B70" s="10">
        <v>69</v>
      </c>
      <c r="C70" s="10" t="s">
        <v>21</v>
      </c>
      <c r="D70" s="10">
        <v>18323069</v>
      </c>
      <c r="E70" s="10" t="s">
        <v>173</v>
      </c>
      <c r="F70" s="10">
        <v>3.3540000000000001</v>
      </c>
      <c r="G70" s="12"/>
      <c r="H70" s="16">
        <f>G70/F70</f>
        <v>0</v>
      </c>
      <c r="I70" s="10">
        <f>F70+G70</f>
        <v>3.3540000000000001</v>
      </c>
      <c r="J70" s="12">
        <v>2</v>
      </c>
      <c r="K70" s="12"/>
      <c r="L70" s="10">
        <f>J70+K70*50</f>
        <v>2</v>
      </c>
      <c r="M70" s="10"/>
      <c r="N70" t="s">
        <v>291</v>
      </c>
      <c r="O70" s="10">
        <v>68</v>
      </c>
      <c r="P70" s="16">
        <f>O70/117</f>
        <v>0.58119658119658124</v>
      </c>
      <c r="Q70" s="10">
        <v>69</v>
      </c>
      <c r="R70" s="16">
        <f>Q70/117</f>
        <v>0.58974358974358976</v>
      </c>
    </row>
    <row r="71" spans="1:18" s="13" customFormat="1" x14ac:dyDescent="0.2">
      <c r="A71" s="10"/>
      <c r="B71" s="10">
        <v>70</v>
      </c>
      <c r="C71" s="10" t="s">
        <v>21</v>
      </c>
      <c r="D71" s="10">
        <v>18323044</v>
      </c>
      <c r="E71" s="10" t="s">
        <v>174</v>
      </c>
      <c r="F71" s="10">
        <v>3.3450000000000002</v>
      </c>
      <c r="G71" s="12"/>
      <c r="H71" s="16">
        <f>G71/F71</f>
        <v>0</v>
      </c>
      <c r="I71" s="10">
        <f>F71+G71</f>
        <v>3.3450000000000002</v>
      </c>
      <c r="J71" s="12">
        <v>2</v>
      </c>
      <c r="K71" s="12"/>
      <c r="L71" s="10">
        <f>J71+K71*50</f>
        <v>2</v>
      </c>
      <c r="M71" s="10" t="s">
        <v>295</v>
      </c>
      <c r="N71" t="s">
        <v>291</v>
      </c>
      <c r="O71" s="10">
        <v>69</v>
      </c>
      <c r="P71" s="16">
        <f>O71/117</f>
        <v>0.58974358974358976</v>
      </c>
      <c r="Q71" s="10">
        <v>70</v>
      </c>
      <c r="R71" s="16">
        <f>Q71/117</f>
        <v>0.59829059829059827</v>
      </c>
    </row>
    <row r="72" spans="1:18" s="13" customFormat="1" x14ac:dyDescent="0.2">
      <c r="A72" s="10"/>
      <c r="B72" s="10">
        <v>71</v>
      </c>
      <c r="C72" s="10" t="s">
        <v>20</v>
      </c>
      <c r="D72" s="10">
        <v>18323048</v>
      </c>
      <c r="E72" s="10" t="s">
        <v>178</v>
      </c>
      <c r="F72" s="10">
        <v>3.274</v>
      </c>
      <c r="G72" s="14">
        <v>6.7500000000000004E-2</v>
      </c>
      <c r="H72" s="16">
        <f>G72/F72</f>
        <v>2.0616982284667074E-2</v>
      </c>
      <c r="I72" s="10">
        <f>F72+G72</f>
        <v>3.3414999999999999</v>
      </c>
      <c r="J72" s="14">
        <v>10</v>
      </c>
      <c r="K72" s="14"/>
      <c r="L72" s="10">
        <f>J72+K72*50</f>
        <v>10</v>
      </c>
      <c r="M72" s="10"/>
      <c r="N72" t="s">
        <v>291</v>
      </c>
      <c r="O72" s="10">
        <v>73</v>
      </c>
      <c r="P72" s="16">
        <f>O72/117</f>
        <v>0.62393162393162394</v>
      </c>
      <c r="Q72" s="10">
        <v>71</v>
      </c>
      <c r="R72" s="16">
        <f>Q72/117</f>
        <v>0.60683760683760679</v>
      </c>
    </row>
    <row r="73" spans="1:18" s="13" customFormat="1" x14ac:dyDescent="0.2">
      <c r="A73" s="10"/>
      <c r="B73" s="10"/>
      <c r="C73" s="10"/>
      <c r="D73" s="10"/>
      <c r="E73" s="10"/>
      <c r="F73" s="10"/>
      <c r="G73" s="14"/>
      <c r="H73" s="16"/>
      <c r="I73" s="10"/>
      <c r="J73" s="14"/>
      <c r="K73" s="14"/>
      <c r="L73" s="10"/>
      <c r="M73" s="10"/>
      <c r="N73"/>
      <c r="O73" s="10"/>
      <c r="P73" s="16"/>
      <c r="Q73" s="10"/>
      <c r="R73" s="16"/>
    </row>
    <row r="74" spans="1:18" s="13" customFormat="1" x14ac:dyDescent="0.2">
      <c r="A74" s="10"/>
      <c r="B74" s="10"/>
      <c r="C74" s="10"/>
      <c r="D74" s="10"/>
      <c r="E74" s="10"/>
      <c r="F74" s="10"/>
      <c r="G74" s="14"/>
      <c r="H74" s="16"/>
      <c r="I74" s="10"/>
      <c r="J74" s="14"/>
      <c r="K74" s="14"/>
      <c r="L74" s="10"/>
      <c r="M74" s="10"/>
      <c r="N74"/>
      <c r="O74" s="10"/>
      <c r="P74" s="16"/>
      <c r="Q74" s="10"/>
      <c r="R74" s="16"/>
    </row>
    <row r="75" spans="1:18" s="13" customFormat="1" x14ac:dyDescent="0.2">
      <c r="A75" s="10"/>
      <c r="B75" s="10"/>
      <c r="C75" s="10"/>
      <c r="D75" s="10"/>
      <c r="E75" s="10"/>
      <c r="F75" s="10"/>
      <c r="G75" s="12"/>
      <c r="H75" s="16"/>
      <c r="I75" s="10"/>
      <c r="J75" s="12"/>
      <c r="K75" s="12"/>
      <c r="L75" s="10"/>
      <c r="M75" s="10"/>
      <c r="N75"/>
      <c r="O75" s="10"/>
      <c r="P75" s="16"/>
      <c r="Q75" s="10"/>
      <c r="R75" s="16"/>
    </row>
    <row r="76" spans="1:18" s="13" customFormat="1" x14ac:dyDescent="0.2">
      <c r="A76" s="10"/>
      <c r="B76" s="10"/>
      <c r="C76" s="10"/>
      <c r="D76" s="10"/>
      <c r="E76" s="10"/>
      <c r="F76" s="10"/>
      <c r="G76" s="12"/>
      <c r="H76" s="16"/>
      <c r="I76" s="10"/>
      <c r="J76" s="12"/>
      <c r="K76" s="12"/>
      <c r="L76" s="10"/>
      <c r="M76" s="10"/>
      <c r="N76"/>
      <c r="O76" s="10"/>
      <c r="P76" s="16"/>
      <c r="Q76" s="10"/>
      <c r="R76" s="16"/>
    </row>
    <row r="77" spans="1:18" s="13" customFormat="1" x14ac:dyDescent="0.2">
      <c r="A77" s="10"/>
      <c r="B77" s="10"/>
      <c r="C77" s="10"/>
      <c r="D77" s="10"/>
      <c r="E77" s="10"/>
      <c r="F77" s="10"/>
      <c r="G77" s="12"/>
      <c r="H77" s="16"/>
      <c r="I77" s="10"/>
      <c r="J77" s="12"/>
      <c r="K77" s="12"/>
      <c r="L77" s="10"/>
      <c r="M77" s="10"/>
      <c r="N77"/>
      <c r="O77" s="10"/>
      <c r="P77" s="16"/>
      <c r="Q77" s="10"/>
      <c r="R77" s="16"/>
    </row>
    <row r="78" spans="1:18" s="13" customFormat="1" x14ac:dyDescent="0.2">
      <c r="A78" s="10"/>
      <c r="B78" s="10"/>
      <c r="C78" s="10"/>
      <c r="D78" s="10"/>
      <c r="E78" s="10"/>
      <c r="F78" s="10"/>
      <c r="G78" s="12"/>
      <c r="H78" s="16"/>
      <c r="I78" s="10"/>
      <c r="J78" s="12"/>
      <c r="K78" s="12"/>
      <c r="L78" s="10"/>
      <c r="M78" s="10"/>
      <c r="N78"/>
      <c r="O78" s="10"/>
      <c r="P78" s="16"/>
      <c r="Q78" s="10"/>
      <c r="R78" s="16"/>
    </row>
    <row r="79" spans="1:18" s="13" customFormat="1" x14ac:dyDescent="0.2">
      <c r="A79" s="10"/>
      <c r="B79" s="10"/>
      <c r="C79" s="10"/>
      <c r="D79" s="10"/>
      <c r="E79" s="10"/>
      <c r="F79" s="10"/>
      <c r="G79" s="12"/>
      <c r="H79" s="16"/>
      <c r="I79" s="10"/>
      <c r="J79" s="12"/>
      <c r="K79" s="12"/>
      <c r="L79" s="10"/>
      <c r="M79" s="10"/>
      <c r="N79"/>
      <c r="O79" s="10"/>
      <c r="P79" s="16"/>
      <c r="Q79" s="10"/>
      <c r="R79" s="16"/>
    </row>
    <row r="80" spans="1:18" s="13" customFormat="1" x14ac:dyDescent="0.2">
      <c r="A80" s="10"/>
      <c r="B80" s="10"/>
      <c r="C80" s="10"/>
      <c r="D80" s="10"/>
      <c r="E80" s="10"/>
      <c r="F80" s="10"/>
      <c r="G80" s="12"/>
      <c r="H80" s="16"/>
      <c r="I80" s="10"/>
      <c r="J80" s="12"/>
      <c r="K80" s="12"/>
      <c r="L80" s="10"/>
      <c r="M80" s="10"/>
      <c r="N80"/>
      <c r="O80" s="10"/>
      <c r="P80" s="16"/>
      <c r="Q80" s="10"/>
      <c r="R80" s="16"/>
    </row>
    <row r="81" spans="1:18" s="13" customFormat="1" x14ac:dyDescent="0.2">
      <c r="A81" s="10"/>
      <c r="B81" s="10"/>
      <c r="C81" s="10"/>
      <c r="D81" s="10"/>
      <c r="E81" s="10"/>
      <c r="F81" s="10"/>
      <c r="G81" s="12"/>
      <c r="H81" s="16"/>
      <c r="I81" s="10"/>
      <c r="J81" s="12"/>
      <c r="K81" s="12"/>
      <c r="L81" s="10"/>
      <c r="M81" s="10"/>
      <c r="N81"/>
      <c r="O81" s="10"/>
      <c r="P81" s="16"/>
      <c r="Q81" s="10"/>
      <c r="R81" s="16"/>
    </row>
    <row r="82" spans="1:18" s="13" customFormat="1" x14ac:dyDescent="0.2">
      <c r="A82" s="10"/>
      <c r="B82" s="10"/>
      <c r="C82" s="10"/>
      <c r="D82" s="10"/>
      <c r="E82" s="10"/>
      <c r="F82" s="10"/>
      <c r="G82" s="14"/>
      <c r="H82" s="16"/>
      <c r="I82" s="10"/>
      <c r="J82" s="14"/>
      <c r="K82" s="14"/>
      <c r="L82" s="10"/>
      <c r="M82" s="10"/>
      <c r="N82"/>
      <c r="O82" s="10"/>
      <c r="P82" s="16"/>
      <c r="Q82" s="10"/>
      <c r="R82" s="16"/>
    </row>
    <row r="83" spans="1:18" s="13" customFormat="1" x14ac:dyDescent="0.2">
      <c r="A83" s="10"/>
      <c r="B83" s="10"/>
      <c r="C83" s="10"/>
      <c r="D83" s="10"/>
      <c r="E83" s="10"/>
      <c r="F83" s="10"/>
      <c r="G83" s="12"/>
      <c r="H83" s="16"/>
      <c r="I83" s="10"/>
      <c r="J83" s="12"/>
      <c r="K83" s="12"/>
      <c r="L83" s="10"/>
      <c r="M83" s="10"/>
      <c r="N83"/>
      <c r="O83" s="10"/>
      <c r="P83" s="16"/>
      <c r="Q83" s="10"/>
      <c r="R83" s="16"/>
    </row>
    <row r="84" spans="1:18" s="13" customFormat="1" x14ac:dyDescent="0.2">
      <c r="A84" s="10"/>
      <c r="B84" s="10"/>
      <c r="C84" s="10"/>
      <c r="D84" s="10"/>
      <c r="E84" s="10"/>
      <c r="F84" s="10"/>
      <c r="G84" s="12"/>
      <c r="H84" s="16"/>
      <c r="I84" s="10"/>
      <c r="J84" s="12"/>
      <c r="K84" s="12"/>
      <c r="L84" s="10"/>
      <c r="M84" s="10"/>
      <c r="N84"/>
      <c r="O84" s="10"/>
      <c r="P84" s="16"/>
      <c r="Q84" s="10"/>
      <c r="R84" s="16"/>
    </row>
    <row r="85" spans="1:18" s="13" customFormat="1" x14ac:dyDescent="0.2">
      <c r="A85" s="10"/>
      <c r="B85" s="10"/>
      <c r="C85" s="10"/>
      <c r="D85" s="10"/>
      <c r="E85" s="10"/>
      <c r="F85" s="10"/>
      <c r="G85" s="14"/>
      <c r="H85" s="16"/>
      <c r="I85" s="10"/>
      <c r="J85" s="14"/>
      <c r="K85" s="14"/>
      <c r="L85" s="10"/>
      <c r="M85" s="10"/>
      <c r="N85"/>
      <c r="O85" s="10"/>
      <c r="P85" s="16"/>
      <c r="Q85" s="10"/>
      <c r="R85" s="16"/>
    </row>
    <row r="86" spans="1:18" s="13" customFormat="1" x14ac:dyDescent="0.2">
      <c r="A86" s="10"/>
      <c r="B86" s="10"/>
      <c r="C86" s="10"/>
      <c r="D86" s="10"/>
      <c r="E86" s="10"/>
      <c r="F86" s="10"/>
      <c r="G86" s="14"/>
      <c r="H86" s="16"/>
      <c r="I86" s="10"/>
      <c r="J86" s="14"/>
      <c r="K86" s="14"/>
      <c r="L86" s="10"/>
      <c r="M86" s="10"/>
      <c r="N86"/>
      <c r="O86" s="10"/>
      <c r="P86" s="16"/>
      <c r="Q86" s="10"/>
      <c r="R86" s="16"/>
    </row>
    <row r="87" spans="1:18" s="13" customFormat="1" x14ac:dyDescent="0.2">
      <c r="A87" s="10"/>
      <c r="B87" s="10"/>
      <c r="C87" s="10"/>
      <c r="D87" s="10"/>
      <c r="E87" s="10"/>
      <c r="F87" s="10"/>
      <c r="G87" s="12"/>
      <c r="H87" s="16"/>
      <c r="I87" s="10"/>
      <c r="J87" s="12"/>
      <c r="K87" s="12"/>
      <c r="L87" s="10"/>
      <c r="M87" s="10"/>
      <c r="N87"/>
      <c r="O87" s="10"/>
      <c r="P87" s="16"/>
      <c r="Q87" s="10"/>
      <c r="R87" s="16"/>
    </row>
    <row r="88" spans="1:18" s="13" customFormat="1" x14ac:dyDescent="0.2">
      <c r="A88" s="10"/>
      <c r="B88" s="10"/>
      <c r="C88" s="10"/>
      <c r="D88" s="10"/>
      <c r="E88" s="10"/>
      <c r="F88" s="10"/>
      <c r="G88" s="12"/>
      <c r="H88" s="16"/>
      <c r="I88" s="10"/>
      <c r="J88" s="12"/>
      <c r="K88" s="12"/>
      <c r="L88" s="10"/>
      <c r="M88" s="10"/>
      <c r="N88"/>
      <c r="O88" s="10"/>
      <c r="P88" s="16"/>
      <c r="Q88" s="10"/>
      <c r="R88" s="16"/>
    </row>
    <row r="89" spans="1:18" s="13" customFormat="1" x14ac:dyDescent="0.2">
      <c r="A89" s="10"/>
      <c r="B89" s="10"/>
      <c r="C89" s="10"/>
      <c r="D89" s="10"/>
      <c r="E89" s="10"/>
      <c r="F89" s="10"/>
      <c r="G89" s="12"/>
      <c r="H89" s="16"/>
      <c r="I89" s="10"/>
      <c r="J89" s="12"/>
      <c r="K89" s="12"/>
      <c r="L89" s="10"/>
      <c r="M89" s="10"/>
      <c r="N89"/>
      <c r="O89" s="10"/>
      <c r="P89" s="16"/>
      <c r="Q89" s="10"/>
      <c r="R89" s="16"/>
    </row>
    <row r="90" spans="1:18" s="13" customFormat="1" x14ac:dyDescent="0.2">
      <c r="A90" s="10"/>
      <c r="B90" s="10"/>
      <c r="C90" s="10"/>
      <c r="D90" s="10"/>
      <c r="E90" s="10"/>
      <c r="F90" s="10"/>
      <c r="G90" s="12"/>
      <c r="H90" s="16"/>
      <c r="I90" s="10"/>
      <c r="J90" s="12"/>
      <c r="K90" s="12"/>
      <c r="L90" s="10"/>
      <c r="M90" s="10"/>
      <c r="N90"/>
      <c r="O90" s="10"/>
      <c r="P90" s="16"/>
      <c r="Q90" s="10"/>
      <c r="R90" s="16"/>
    </row>
    <row r="91" spans="1:18" s="13" customFormat="1" x14ac:dyDescent="0.2">
      <c r="A91" s="10"/>
      <c r="B91" s="10"/>
      <c r="C91" s="10"/>
      <c r="D91" s="10"/>
      <c r="E91" s="10"/>
      <c r="F91" s="10"/>
      <c r="G91" s="12"/>
      <c r="H91" s="16"/>
      <c r="I91" s="10"/>
      <c r="J91" s="12"/>
      <c r="K91" s="12"/>
      <c r="L91" s="10"/>
      <c r="M91" s="10"/>
      <c r="N91"/>
      <c r="O91" s="10"/>
      <c r="P91" s="16"/>
      <c r="Q91" s="10"/>
      <c r="R91" s="16"/>
    </row>
    <row r="92" spans="1:18" s="13" customFormat="1" x14ac:dyDescent="0.2">
      <c r="A92" s="10"/>
      <c r="B92" s="10"/>
      <c r="C92" s="10"/>
      <c r="D92" s="10"/>
      <c r="E92" s="10"/>
      <c r="F92" s="10"/>
      <c r="G92" s="14"/>
      <c r="H92" s="16"/>
      <c r="I92" s="10"/>
      <c r="J92" s="14"/>
      <c r="K92" s="14"/>
      <c r="L92" s="10"/>
      <c r="M92" s="10"/>
      <c r="N92"/>
      <c r="O92" s="10"/>
      <c r="P92" s="16"/>
      <c r="Q92" s="10"/>
      <c r="R92" s="16"/>
    </row>
    <row r="93" spans="1:18" s="13" customFormat="1" x14ac:dyDescent="0.2">
      <c r="A93" s="10"/>
      <c r="B93" s="10"/>
      <c r="C93" s="10"/>
      <c r="D93" s="10"/>
      <c r="E93" s="10"/>
      <c r="F93" s="10"/>
      <c r="G93" s="12"/>
      <c r="H93" s="16"/>
      <c r="I93" s="10"/>
      <c r="J93" s="12"/>
      <c r="K93" s="12"/>
      <c r="L93" s="10"/>
      <c r="M93" s="10"/>
      <c r="N93"/>
      <c r="O93" s="10"/>
      <c r="P93" s="16"/>
      <c r="Q93" s="10"/>
      <c r="R93" s="16"/>
    </row>
    <row r="94" spans="1:18" s="13" customFormat="1" x14ac:dyDescent="0.2">
      <c r="A94" s="10"/>
      <c r="B94" s="10"/>
      <c r="C94" s="10"/>
      <c r="D94" s="10"/>
      <c r="E94" s="10"/>
      <c r="F94" s="10"/>
      <c r="G94" s="12"/>
      <c r="H94" s="16"/>
      <c r="I94" s="10"/>
      <c r="J94" s="12"/>
      <c r="K94" s="12"/>
      <c r="L94" s="10"/>
      <c r="M94" s="10"/>
      <c r="N94"/>
      <c r="O94" s="10"/>
      <c r="P94" s="16"/>
      <c r="Q94" s="10"/>
      <c r="R94" s="16"/>
    </row>
    <row r="95" spans="1:18" s="13" customFormat="1" x14ac:dyDescent="0.2">
      <c r="A95" s="10"/>
      <c r="B95" s="10"/>
      <c r="C95" s="10"/>
      <c r="D95" s="10"/>
      <c r="E95" s="10"/>
      <c r="F95" s="10"/>
      <c r="G95" s="12"/>
      <c r="H95" s="16"/>
      <c r="I95" s="10"/>
      <c r="J95" s="12"/>
      <c r="K95" s="12"/>
      <c r="L95" s="10"/>
      <c r="M95" s="10"/>
      <c r="N95"/>
      <c r="O95" s="10"/>
      <c r="P95" s="16"/>
      <c r="Q95" s="10"/>
      <c r="R95" s="16"/>
    </row>
    <row r="96" spans="1:18" s="13" customFormat="1" x14ac:dyDescent="0.2">
      <c r="A96" s="10"/>
      <c r="B96" s="10"/>
      <c r="C96" s="10"/>
      <c r="D96" s="10"/>
      <c r="E96" s="10"/>
      <c r="F96" s="10"/>
      <c r="G96" s="14"/>
      <c r="H96" s="16"/>
      <c r="I96" s="10"/>
      <c r="J96" s="14"/>
      <c r="K96" s="14"/>
      <c r="L96" s="10"/>
      <c r="M96" s="10"/>
      <c r="N96"/>
      <c r="O96" s="10"/>
      <c r="P96" s="16"/>
      <c r="Q96" s="10"/>
      <c r="R96" s="16"/>
    </row>
    <row r="97" spans="1:18" s="13" customFormat="1" x14ac:dyDescent="0.2">
      <c r="A97" s="10"/>
      <c r="B97" s="10"/>
      <c r="C97" s="10"/>
      <c r="D97" s="10"/>
      <c r="E97" s="10"/>
      <c r="F97" s="10"/>
      <c r="G97" s="12"/>
      <c r="H97" s="16"/>
      <c r="I97" s="10"/>
      <c r="J97" s="12"/>
      <c r="K97" s="12"/>
      <c r="L97" s="10"/>
      <c r="M97" s="10"/>
      <c r="N97"/>
      <c r="O97" s="10"/>
      <c r="P97" s="16"/>
      <c r="Q97" s="10"/>
      <c r="R97" s="16"/>
    </row>
    <row r="98" spans="1:18" s="13" customFormat="1" x14ac:dyDescent="0.2">
      <c r="A98" s="10"/>
      <c r="B98" s="10"/>
      <c r="C98" s="10"/>
      <c r="D98" s="10"/>
      <c r="E98" s="10"/>
      <c r="F98" s="10"/>
      <c r="G98" s="12"/>
      <c r="H98" s="16"/>
      <c r="I98" s="10"/>
      <c r="J98" s="12"/>
      <c r="K98" s="12"/>
      <c r="L98" s="10"/>
      <c r="M98" s="10"/>
      <c r="N98"/>
      <c r="O98" s="10"/>
      <c r="P98" s="16"/>
      <c r="Q98" s="10"/>
      <c r="R98" s="16"/>
    </row>
    <row r="99" spans="1:18" s="13" customFormat="1" x14ac:dyDescent="0.2">
      <c r="A99" s="10"/>
      <c r="B99" s="10"/>
      <c r="C99" s="10"/>
      <c r="D99" s="10"/>
      <c r="E99" s="10"/>
      <c r="F99" s="10"/>
      <c r="G99" s="12"/>
      <c r="H99" s="16"/>
      <c r="I99" s="10"/>
      <c r="J99" s="12"/>
      <c r="K99" s="12"/>
      <c r="L99" s="10"/>
      <c r="M99" s="10"/>
      <c r="N99"/>
      <c r="O99" s="10"/>
      <c r="P99" s="16"/>
      <c r="Q99" s="10"/>
      <c r="R99" s="16"/>
    </row>
    <row r="100" spans="1:18" s="13" customFormat="1" x14ac:dyDescent="0.2">
      <c r="A100" s="10"/>
      <c r="B100" s="10"/>
      <c r="C100" s="10"/>
      <c r="D100" s="10"/>
      <c r="E100" s="10"/>
      <c r="F100" s="10"/>
      <c r="G100" s="14"/>
      <c r="H100" s="16"/>
      <c r="I100" s="10"/>
      <c r="J100" s="14"/>
      <c r="K100" s="14"/>
      <c r="L100" s="10"/>
      <c r="M100" s="10"/>
      <c r="N100"/>
      <c r="O100" s="10"/>
      <c r="P100" s="16"/>
      <c r="Q100" s="10"/>
      <c r="R100" s="16"/>
    </row>
    <row r="101" spans="1:18" s="13" customFormat="1" x14ac:dyDescent="0.2">
      <c r="A101" s="10"/>
      <c r="B101" s="10"/>
      <c r="C101" s="10"/>
      <c r="D101" s="10"/>
      <c r="E101" s="10"/>
      <c r="F101" s="10"/>
      <c r="G101" s="12"/>
      <c r="H101" s="16"/>
      <c r="I101" s="10"/>
      <c r="J101" s="12"/>
      <c r="K101" s="12"/>
      <c r="L101" s="10"/>
      <c r="M101" s="10"/>
      <c r="N101"/>
      <c r="O101" s="10"/>
      <c r="P101" s="16"/>
      <c r="Q101" s="10"/>
      <c r="R101" s="16"/>
    </row>
    <row r="102" spans="1:18" s="13" customFormat="1" x14ac:dyDescent="0.2">
      <c r="A102" s="10"/>
      <c r="B102" s="10"/>
      <c r="C102" s="10"/>
      <c r="D102" s="10"/>
      <c r="E102" s="10"/>
      <c r="F102" s="10"/>
      <c r="G102" s="14"/>
      <c r="H102" s="16"/>
      <c r="I102" s="10"/>
      <c r="J102" s="14"/>
      <c r="K102" s="14"/>
      <c r="L102" s="10"/>
      <c r="M102" s="10"/>
      <c r="N102"/>
      <c r="O102" s="10"/>
      <c r="P102" s="16"/>
      <c r="Q102" s="10"/>
      <c r="R102" s="16"/>
    </row>
    <row r="103" spans="1:18" s="13" customFormat="1" x14ac:dyDescent="0.2">
      <c r="A103" s="10"/>
      <c r="B103" s="10"/>
      <c r="C103" s="10"/>
      <c r="D103" s="10"/>
      <c r="E103" s="10"/>
      <c r="F103" s="10"/>
      <c r="G103" s="12"/>
      <c r="H103" s="16"/>
      <c r="I103" s="10"/>
      <c r="J103" s="12"/>
      <c r="K103" s="12"/>
      <c r="L103" s="10"/>
      <c r="M103" s="10"/>
      <c r="N103"/>
      <c r="O103" s="10"/>
      <c r="P103" s="16"/>
      <c r="Q103" s="10"/>
      <c r="R103" s="16"/>
    </row>
    <row r="104" spans="1:18" s="13" customFormat="1" x14ac:dyDescent="0.2">
      <c r="A104" s="10"/>
      <c r="B104" s="10"/>
      <c r="C104" s="10"/>
      <c r="D104" s="10"/>
      <c r="E104" s="10"/>
      <c r="F104" s="10"/>
      <c r="G104" s="12"/>
      <c r="H104" s="16"/>
      <c r="I104" s="10"/>
      <c r="J104" s="12"/>
      <c r="K104" s="12"/>
      <c r="L104" s="10"/>
      <c r="M104" s="10"/>
      <c r="N104"/>
      <c r="O104" s="10"/>
      <c r="P104" s="16"/>
      <c r="Q104" s="10"/>
      <c r="R104" s="16"/>
    </row>
    <row r="105" spans="1:18" s="13" customFormat="1" x14ac:dyDescent="0.2">
      <c r="A105" s="10"/>
      <c r="B105" s="10"/>
      <c r="C105" s="10"/>
      <c r="D105" s="10"/>
      <c r="E105" s="10"/>
      <c r="F105" s="10"/>
      <c r="G105" s="14"/>
      <c r="H105" s="16"/>
      <c r="I105" s="10"/>
      <c r="J105" s="14"/>
      <c r="K105" s="14"/>
      <c r="L105" s="10"/>
      <c r="M105" s="10"/>
      <c r="N105"/>
      <c r="O105" s="10"/>
      <c r="P105" s="16"/>
      <c r="Q105" s="10"/>
      <c r="R105" s="16"/>
    </row>
    <row r="106" spans="1:18" s="13" customFormat="1" x14ac:dyDescent="0.2">
      <c r="A106" s="10"/>
      <c r="B106" s="10"/>
      <c r="C106" s="10"/>
      <c r="D106" s="10"/>
      <c r="E106" s="10"/>
      <c r="F106" s="10"/>
      <c r="G106" s="14"/>
      <c r="H106" s="16"/>
      <c r="I106" s="10"/>
      <c r="J106" s="14"/>
      <c r="K106" s="14"/>
      <c r="L106" s="10"/>
      <c r="M106" s="10"/>
      <c r="N106"/>
      <c r="O106" s="10"/>
      <c r="P106" s="16"/>
      <c r="Q106" s="10"/>
      <c r="R106" s="16"/>
    </row>
    <row r="107" spans="1:18" s="13" customFormat="1" x14ac:dyDescent="0.2">
      <c r="A107" s="10"/>
      <c r="B107" s="10"/>
      <c r="C107" s="10"/>
      <c r="D107" s="10"/>
      <c r="E107" s="10"/>
      <c r="F107" s="10"/>
      <c r="G107" s="12"/>
      <c r="H107" s="16"/>
      <c r="I107" s="10"/>
      <c r="J107" s="12"/>
      <c r="K107" s="12"/>
      <c r="L107" s="10"/>
      <c r="M107" s="10"/>
      <c r="N107"/>
      <c r="O107" s="10"/>
      <c r="P107" s="16"/>
      <c r="Q107" s="10"/>
      <c r="R107" s="16"/>
    </row>
    <row r="108" spans="1:18" s="13" customFormat="1" x14ac:dyDescent="0.2">
      <c r="A108" s="10"/>
      <c r="B108" s="10"/>
      <c r="C108" s="10"/>
      <c r="D108" s="10"/>
      <c r="E108" s="10"/>
      <c r="F108" s="10"/>
      <c r="G108" s="12"/>
      <c r="H108" s="16"/>
      <c r="I108" s="10"/>
      <c r="J108" s="12"/>
      <c r="K108" s="12"/>
      <c r="L108" s="10"/>
      <c r="M108" s="10"/>
      <c r="N108"/>
      <c r="O108" s="10"/>
      <c r="P108" s="16"/>
      <c r="Q108" s="10"/>
      <c r="R108" s="16"/>
    </row>
    <row r="109" spans="1:18" s="13" customFormat="1" x14ac:dyDescent="0.2">
      <c r="A109" s="10"/>
      <c r="B109" s="10"/>
      <c r="C109" s="10"/>
      <c r="D109" s="10"/>
      <c r="E109" s="10"/>
      <c r="F109" s="10"/>
      <c r="G109" s="12"/>
      <c r="H109" s="16"/>
      <c r="I109" s="10"/>
      <c r="J109" s="12"/>
      <c r="K109" s="12"/>
      <c r="L109" s="10"/>
      <c r="M109" s="10"/>
      <c r="N109"/>
      <c r="O109" s="10"/>
      <c r="P109" s="16"/>
      <c r="Q109" s="10"/>
      <c r="R109" s="16"/>
    </row>
    <row r="110" spans="1:18" s="13" customFormat="1" x14ac:dyDescent="0.2">
      <c r="A110" s="10"/>
      <c r="B110" s="10"/>
      <c r="C110" s="10"/>
      <c r="D110" s="10"/>
      <c r="E110" s="10"/>
      <c r="F110" s="10"/>
      <c r="G110" s="12"/>
      <c r="H110" s="16"/>
      <c r="I110" s="10"/>
      <c r="J110" s="12"/>
      <c r="K110" s="12"/>
      <c r="L110" s="10"/>
      <c r="M110" s="10"/>
      <c r="N110"/>
      <c r="O110" s="10"/>
      <c r="P110" s="16"/>
      <c r="Q110" s="10"/>
      <c r="R110" s="16"/>
    </row>
    <row r="111" spans="1:18" s="13" customFormat="1" x14ac:dyDescent="0.2">
      <c r="A111" s="10"/>
      <c r="B111" s="10"/>
      <c r="C111" s="10"/>
      <c r="D111" s="10"/>
      <c r="E111" s="10"/>
      <c r="F111" s="10"/>
      <c r="G111" s="14"/>
      <c r="H111" s="16"/>
      <c r="I111" s="10"/>
      <c r="J111" s="14"/>
      <c r="K111" s="14"/>
      <c r="L111" s="10"/>
      <c r="M111" s="10"/>
      <c r="N111"/>
      <c r="O111" s="10"/>
      <c r="P111" s="16"/>
      <c r="Q111" s="10"/>
      <c r="R111" s="16"/>
    </row>
    <row r="112" spans="1:18" s="13" customFormat="1" x14ac:dyDescent="0.2">
      <c r="A112" s="10"/>
      <c r="B112" s="10"/>
      <c r="C112" s="10"/>
      <c r="D112" s="10"/>
      <c r="E112" s="10"/>
      <c r="F112" s="10"/>
      <c r="G112" s="14"/>
      <c r="H112" s="16"/>
      <c r="I112" s="10"/>
      <c r="J112" s="14"/>
      <c r="K112" s="14"/>
      <c r="L112" s="10"/>
      <c r="M112" s="10"/>
      <c r="N112"/>
      <c r="O112" s="10"/>
      <c r="P112" s="16"/>
      <c r="Q112" s="10"/>
      <c r="R112" s="16"/>
    </row>
    <row r="113" spans="1:18" s="13" customFormat="1" x14ac:dyDescent="0.2">
      <c r="A113" s="10"/>
      <c r="B113" s="10"/>
      <c r="C113" s="10"/>
      <c r="D113" s="10"/>
      <c r="E113" s="10"/>
      <c r="F113" s="10"/>
      <c r="G113" s="12"/>
      <c r="H113" s="16"/>
      <c r="I113" s="10"/>
      <c r="J113" s="12"/>
      <c r="K113" s="12"/>
      <c r="L113" s="10"/>
      <c r="M113" s="10"/>
      <c r="N113"/>
      <c r="O113" s="10"/>
      <c r="P113" s="16"/>
      <c r="Q113" s="10"/>
      <c r="R113" s="16"/>
    </row>
    <row r="114" spans="1:18" s="13" customFormat="1" x14ac:dyDescent="0.2">
      <c r="A114" s="10"/>
      <c r="B114" s="10"/>
      <c r="C114" s="10"/>
      <c r="D114" s="10"/>
      <c r="E114" s="10"/>
      <c r="F114" s="10"/>
      <c r="G114" s="12"/>
      <c r="H114" s="16"/>
      <c r="I114" s="10"/>
      <c r="J114" s="12"/>
      <c r="K114" s="12"/>
      <c r="L114" s="10"/>
      <c r="M114" s="10"/>
      <c r="N114"/>
      <c r="O114" s="10"/>
      <c r="P114" s="16"/>
      <c r="Q114" s="10"/>
      <c r="R114" s="16"/>
    </row>
    <row r="115" spans="1:18" s="13" customFormat="1" x14ac:dyDescent="0.2">
      <c r="A115" s="10"/>
      <c r="B115" s="10"/>
      <c r="C115" s="10"/>
      <c r="D115" s="10"/>
      <c r="E115" s="10"/>
      <c r="F115" s="10"/>
      <c r="G115" s="12"/>
      <c r="H115" s="16"/>
      <c r="I115" s="10"/>
      <c r="J115" s="12"/>
      <c r="K115" s="12"/>
      <c r="L115" s="10"/>
      <c r="M115" s="10"/>
      <c r="N115"/>
      <c r="O115" s="10"/>
      <c r="P115" s="16"/>
      <c r="Q115" s="10"/>
      <c r="R115" s="16"/>
    </row>
    <row r="116" spans="1:18" s="13" customFormat="1" x14ac:dyDescent="0.2">
      <c r="A116" s="10"/>
      <c r="B116" s="10"/>
      <c r="C116" s="10"/>
      <c r="D116" s="10"/>
      <c r="E116" s="10"/>
      <c r="F116" s="10"/>
      <c r="G116" s="12"/>
      <c r="H116" s="16"/>
      <c r="I116" s="10"/>
      <c r="J116" s="12"/>
      <c r="K116" s="12"/>
      <c r="L116" s="10"/>
      <c r="M116" s="10"/>
      <c r="N116"/>
      <c r="O116" s="10"/>
      <c r="P116" s="16"/>
      <c r="Q116" s="10"/>
      <c r="R116" s="16"/>
    </row>
    <row r="117" spans="1:18" s="13" customFormat="1" x14ac:dyDescent="0.2">
      <c r="A117" s="10"/>
      <c r="B117" s="10"/>
      <c r="C117" s="10"/>
      <c r="D117" s="10"/>
      <c r="E117" s="10"/>
      <c r="F117" s="10"/>
      <c r="G117" s="12"/>
      <c r="H117" s="16"/>
      <c r="I117" s="10"/>
      <c r="J117" s="12"/>
      <c r="K117" s="12"/>
      <c r="L117" s="10"/>
      <c r="M117" s="10"/>
      <c r="N117"/>
      <c r="O117" s="10"/>
      <c r="P117" s="16"/>
      <c r="Q117" s="10"/>
      <c r="R117" s="16"/>
    </row>
    <row r="118" spans="1:18" s="13" customFormat="1" x14ac:dyDescent="0.2">
      <c r="A118" s="10"/>
      <c r="B118" s="10"/>
      <c r="C118" s="10"/>
      <c r="D118" s="10"/>
      <c r="E118" s="10"/>
      <c r="F118" s="10"/>
      <c r="G118" s="11"/>
      <c r="H118" s="16"/>
      <c r="I118" s="10"/>
      <c r="J118" s="11"/>
      <c r="K118" s="11"/>
      <c r="L118" s="10"/>
      <c r="M118" s="10"/>
      <c r="N118"/>
      <c r="O118" s="10"/>
      <c r="P118" s="16"/>
      <c r="Q118" s="10"/>
      <c r="R118" s="16"/>
    </row>
  </sheetData>
  <sortState ref="A2:R118">
    <sortCondition descending="1" ref="I2:I118"/>
    <sortCondition descending="1" ref="F2:F118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DCEAB-CA69-48E9-8B75-90FE4648E91F}">
  <dimension ref="A1:V31"/>
  <sheetViews>
    <sheetView workbookViewId="0">
      <selection activeCell="Q19" sqref="Q19"/>
    </sheetView>
  </sheetViews>
  <sheetFormatPr defaultRowHeight="14.25" x14ac:dyDescent="0.2"/>
  <cols>
    <col min="8" max="8" width="9" style="17"/>
    <col min="19" max="19" width="15.125" bestFit="1" customWidth="1"/>
    <col min="22" max="22" width="17.875" customWidth="1"/>
  </cols>
  <sheetData>
    <row r="1" spans="1:22" s="2" customFormat="1" ht="57" x14ac:dyDescent="0.2">
      <c r="A1" s="5" t="s">
        <v>18</v>
      </c>
      <c r="B1" s="5" t="s">
        <v>0</v>
      </c>
      <c r="C1" s="4" t="s">
        <v>17</v>
      </c>
      <c r="D1" s="5" t="s">
        <v>1</v>
      </c>
      <c r="E1" s="5" t="s">
        <v>2</v>
      </c>
      <c r="F1" s="5" t="s">
        <v>3</v>
      </c>
      <c r="G1" s="9" t="s">
        <v>4</v>
      </c>
      <c r="H1" s="18" t="s">
        <v>289</v>
      </c>
      <c r="I1" s="5" t="s">
        <v>5</v>
      </c>
      <c r="J1" s="9" t="s">
        <v>6</v>
      </c>
      <c r="K1" s="9" t="s">
        <v>7</v>
      </c>
      <c r="L1" s="6" t="s">
        <v>8</v>
      </c>
      <c r="M1" s="5" t="s">
        <v>290</v>
      </c>
      <c r="N1" s="5" t="s">
        <v>9</v>
      </c>
      <c r="O1" s="1" t="s">
        <v>10</v>
      </c>
      <c r="P1" s="5" t="s">
        <v>11</v>
      </c>
      <c r="Q1" s="5" t="s">
        <v>12</v>
      </c>
      <c r="R1" s="5" t="s">
        <v>13</v>
      </c>
      <c r="S1" s="5" t="s">
        <v>14</v>
      </c>
      <c r="T1" s="5" t="s">
        <v>15</v>
      </c>
      <c r="U1" s="5" t="s">
        <v>16</v>
      </c>
      <c r="V1" s="2" t="s">
        <v>308</v>
      </c>
    </row>
    <row r="2" spans="1:22" x14ac:dyDescent="0.2">
      <c r="B2">
        <v>1</v>
      </c>
      <c r="C2" s="10" t="s">
        <v>21</v>
      </c>
      <c r="D2" s="10">
        <v>18323112</v>
      </c>
      <c r="E2" s="10" t="s">
        <v>106</v>
      </c>
      <c r="F2" s="10">
        <v>4.3810000000000002</v>
      </c>
      <c r="G2" s="12">
        <v>8.1000000000000003E-2</v>
      </c>
      <c r="H2" s="16">
        <f>G2/F2</f>
        <v>1.8488929468157955E-2</v>
      </c>
      <c r="I2" s="10">
        <f>F2+G2</f>
        <v>4.4620000000000006</v>
      </c>
      <c r="J2" s="12">
        <v>22</v>
      </c>
      <c r="K2" s="12"/>
      <c r="L2" s="10">
        <f>J2+K2*50</f>
        <v>22</v>
      </c>
      <c r="M2" s="10"/>
      <c r="N2" t="s">
        <v>291</v>
      </c>
      <c r="O2">
        <v>1</v>
      </c>
      <c r="P2" s="17">
        <f>O2/30</f>
        <v>3.3333333333333333E-2</v>
      </c>
      <c r="Q2">
        <v>1</v>
      </c>
      <c r="R2" s="17">
        <f>Q2/30</f>
        <v>3.3333333333333333E-2</v>
      </c>
      <c r="S2" t="s">
        <v>301</v>
      </c>
      <c r="T2">
        <v>1</v>
      </c>
      <c r="U2" t="s">
        <v>298</v>
      </c>
    </row>
    <row r="3" spans="1:22" x14ac:dyDescent="0.2">
      <c r="B3">
        <v>2</v>
      </c>
      <c r="C3" s="10" t="s">
        <v>21</v>
      </c>
      <c r="D3" s="10">
        <v>18323133</v>
      </c>
      <c r="E3" s="10" t="s">
        <v>110</v>
      </c>
      <c r="F3" s="10">
        <v>4.1660000000000004</v>
      </c>
      <c r="G3" s="12">
        <v>0.123</v>
      </c>
      <c r="H3" s="16">
        <f>G3/F3</f>
        <v>2.9524723955832929E-2</v>
      </c>
      <c r="I3" s="10">
        <f>F3+G3</f>
        <v>4.2890000000000006</v>
      </c>
      <c r="J3" s="12">
        <v>2</v>
      </c>
      <c r="K3" s="12">
        <v>1</v>
      </c>
      <c r="L3" s="10">
        <f>J3+K3*50</f>
        <v>52</v>
      </c>
      <c r="M3" s="10"/>
      <c r="N3" t="s">
        <v>291</v>
      </c>
      <c r="O3">
        <v>2</v>
      </c>
      <c r="P3" s="17">
        <f>O3/30</f>
        <v>6.6666666666666666E-2</v>
      </c>
      <c r="Q3">
        <v>2</v>
      </c>
      <c r="R3" s="17">
        <f>Q3/30</f>
        <v>6.6666666666666666E-2</v>
      </c>
      <c r="S3" t="s">
        <v>301</v>
      </c>
      <c r="T3">
        <v>2</v>
      </c>
      <c r="U3" t="s">
        <v>298</v>
      </c>
    </row>
    <row r="4" spans="1:22" x14ac:dyDescent="0.2">
      <c r="B4">
        <v>3</v>
      </c>
      <c r="C4" s="10" t="s">
        <v>21</v>
      </c>
      <c r="D4" s="10">
        <v>18323005</v>
      </c>
      <c r="E4" s="10" t="s">
        <v>129</v>
      </c>
      <c r="F4" s="10">
        <v>3.87</v>
      </c>
      <c r="G4" s="12">
        <v>0.26</v>
      </c>
      <c r="H4" s="16">
        <f>G4/F4</f>
        <v>6.7183462532299745E-2</v>
      </c>
      <c r="I4" s="10">
        <f>F4+G4</f>
        <v>4.13</v>
      </c>
      <c r="J4" s="12">
        <v>8</v>
      </c>
      <c r="K4" s="12"/>
      <c r="L4" s="10">
        <f>J4+K4*50</f>
        <v>8</v>
      </c>
      <c r="M4" s="10"/>
      <c r="N4" t="s">
        <v>291</v>
      </c>
      <c r="O4">
        <v>5</v>
      </c>
      <c r="P4" s="17">
        <f>O4/30</f>
        <v>0.16666666666666666</v>
      </c>
      <c r="Q4">
        <v>3</v>
      </c>
      <c r="R4" s="17">
        <f>Q4/30</f>
        <v>0.1</v>
      </c>
      <c r="S4" t="s">
        <v>301</v>
      </c>
      <c r="T4">
        <v>5</v>
      </c>
      <c r="U4" t="s">
        <v>299</v>
      </c>
    </row>
    <row r="5" spans="1:22" x14ac:dyDescent="0.2">
      <c r="B5">
        <v>4</v>
      </c>
      <c r="C5" s="10" t="s">
        <v>21</v>
      </c>
      <c r="D5" s="10">
        <v>18323114</v>
      </c>
      <c r="E5" s="10" t="s">
        <v>122</v>
      </c>
      <c r="F5" s="10">
        <v>3.9369999999999998</v>
      </c>
      <c r="G5" s="12">
        <v>7.85E-2</v>
      </c>
      <c r="H5" s="16">
        <f>G5/F5</f>
        <v>1.9939039878079757E-2</v>
      </c>
      <c r="I5" s="10">
        <f>F5+G5</f>
        <v>4.0154999999999994</v>
      </c>
      <c r="J5" s="12">
        <v>57</v>
      </c>
      <c r="K5" s="12"/>
      <c r="L5" s="10">
        <f>J5+K5*50</f>
        <v>57</v>
      </c>
      <c r="M5" s="10"/>
      <c r="N5" t="s">
        <v>291</v>
      </c>
      <c r="O5">
        <v>4</v>
      </c>
      <c r="P5" s="17">
        <f>O5/30</f>
        <v>0.13333333333333333</v>
      </c>
      <c r="Q5">
        <v>4</v>
      </c>
      <c r="R5" s="17">
        <f>Q5/30</f>
        <v>0.13333333333333333</v>
      </c>
      <c r="S5" t="s">
        <v>301</v>
      </c>
      <c r="T5">
        <v>4</v>
      </c>
      <c r="U5" t="s">
        <v>299</v>
      </c>
    </row>
    <row r="6" spans="1:22" x14ac:dyDescent="0.2">
      <c r="B6">
        <v>5</v>
      </c>
      <c r="C6" s="10" t="s">
        <v>21</v>
      </c>
      <c r="D6" s="10">
        <v>17325095</v>
      </c>
      <c r="E6" s="10" t="s">
        <v>118</v>
      </c>
      <c r="F6" s="10">
        <v>4.0030000000000001</v>
      </c>
      <c r="G6" s="8">
        <v>0</v>
      </c>
      <c r="H6" s="16">
        <f>G6/F6</f>
        <v>0</v>
      </c>
      <c r="I6" s="10">
        <f>F6+G6</f>
        <v>4.0030000000000001</v>
      </c>
      <c r="J6" s="8">
        <v>2</v>
      </c>
      <c r="K6" s="8"/>
      <c r="L6" s="10">
        <f>J6+K6*50</f>
        <v>2</v>
      </c>
      <c r="M6" s="10"/>
      <c r="N6" t="s">
        <v>291</v>
      </c>
      <c r="O6">
        <v>3</v>
      </c>
      <c r="P6" s="17">
        <f>O6/30</f>
        <v>0.1</v>
      </c>
      <c r="Q6">
        <v>5</v>
      </c>
      <c r="R6" s="17">
        <f>Q6/30</f>
        <v>0.16666666666666666</v>
      </c>
      <c r="S6" t="s">
        <v>301</v>
      </c>
      <c r="T6">
        <v>3</v>
      </c>
      <c r="U6" t="s">
        <v>299</v>
      </c>
    </row>
    <row r="7" spans="1:22" x14ac:dyDescent="0.2">
      <c r="B7">
        <v>6</v>
      </c>
      <c r="C7" s="10" t="s">
        <v>21</v>
      </c>
      <c r="D7" s="10">
        <v>18323115</v>
      </c>
      <c r="E7" s="10" t="s">
        <v>134</v>
      </c>
      <c r="F7" s="10">
        <v>3.7810000000000001</v>
      </c>
      <c r="G7" s="12">
        <v>2.5000000000000001E-2</v>
      </c>
      <c r="H7" s="16">
        <f>G7/F7</f>
        <v>6.6120074054482943E-3</v>
      </c>
      <c r="I7" s="10">
        <f>F7+G7</f>
        <v>3.806</v>
      </c>
      <c r="J7" s="12">
        <v>4</v>
      </c>
      <c r="K7" s="12"/>
      <c r="L7" s="10">
        <f>J7+K7*50</f>
        <v>4</v>
      </c>
      <c r="M7" s="10"/>
      <c r="N7" t="s">
        <v>291</v>
      </c>
      <c r="O7">
        <v>6</v>
      </c>
      <c r="P7" s="17">
        <f>O7/30</f>
        <v>0.2</v>
      </c>
      <c r="Q7">
        <v>6</v>
      </c>
      <c r="R7" s="17">
        <f>Q7/30</f>
        <v>0.2</v>
      </c>
      <c r="S7" t="s">
        <v>301</v>
      </c>
      <c r="T7">
        <v>6</v>
      </c>
      <c r="U7" t="s">
        <v>299</v>
      </c>
    </row>
    <row r="8" spans="1:22" x14ac:dyDescent="0.2">
      <c r="B8">
        <v>7</v>
      </c>
      <c r="C8" s="10" t="s">
        <v>21</v>
      </c>
      <c r="D8" s="10">
        <v>18323101</v>
      </c>
      <c r="E8" s="10" t="s">
        <v>141</v>
      </c>
      <c r="F8" s="10">
        <v>3.7320000000000002</v>
      </c>
      <c r="G8" s="12">
        <v>0.02</v>
      </c>
      <c r="H8" s="16">
        <f>G8/F8</f>
        <v>5.3590568060021436E-3</v>
      </c>
      <c r="I8" s="10">
        <f>F8+G8</f>
        <v>3.7520000000000002</v>
      </c>
      <c r="J8" s="12">
        <v>8</v>
      </c>
      <c r="K8" s="12"/>
      <c r="L8" s="10">
        <f>J8+K8*50</f>
        <v>8</v>
      </c>
      <c r="M8" s="10" t="s">
        <v>293</v>
      </c>
      <c r="N8" t="s">
        <v>291</v>
      </c>
      <c r="O8">
        <v>7</v>
      </c>
      <c r="P8" s="17">
        <f>O8/30</f>
        <v>0.23333333333333334</v>
      </c>
      <c r="Q8">
        <v>7</v>
      </c>
      <c r="R8" s="17">
        <f>Q8/30</f>
        <v>0.23333333333333334</v>
      </c>
      <c r="S8" t="s">
        <v>301</v>
      </c>
      <c r="T8">
        <v>7</v>
      </c>
      <c r="U8" t="s">
        <v>300</v>
      </c>
    </row>
    <row r="9" spans="1:22" x14ac:dyDescent="0.2">
      <c r="B9">
        <v>8</v>
      </c>
      <c r="C9" s="10" t="s">
        <v>21</v>
      </c>
      <c r="D9" s="10">
        <v>18323088</v>
      </c>
      <c r="E9" s="10" t="s">
        <v>171</v>
      </c>
      <c r="F9" s="10">
        <v>3.3730000000000002</v>
      </c>
      <c r="G9" s="12">
        <v>2.5000000000000001E-2</v>
      </c>
      <c r="H9" s="16">
        <f>G9/F9</f>
        <v>7.4117995849392231E-3</v>
      </c>
      <c r="I9" s="10">
        <f>F9+G9</f>
        <v>3.3980000000000001</v>
      </c>
      <c r="J9" s="12">
        <v>12</v>
      </c>
      <c r="K9" s="12"/>
      <c r="L9" s="10">
        <f>J9+K9*50</f>
        <v>12</v>
      </c>
      <c r="M9" s="10"/>
      <c r="N9" t="s">
        <v>291</v>
      </c>
      <c r="O9">
        <v>8</v>
      </c>
      <c r="P9" s="17">
        <f>O9/30</f>
        <v>0.26666666666666666</v>
      </c>
      <c r="Q9">
        <v>8</v>
      </c>
      <c r="R9" s="17">
        <f>Q9/30</f>
        <v>0.26666666666666666</v>
      </c>
      <c r="S9" t="s">
        <v>301</v>
      </c>
      <c r="T9">
        <v>8</v>
      </c>
      <c r="U9" t="s">
        <v>300</v>
      </c>
    </row>
    <row r="10" spans="1:22" x14ac:dyDescent="0.2">
      <c r="B10">
        <v>9</v>
      </c>
      <c r="C10" s="10" t="s">
        <v>21</v>
      </c>
      <c r="D10" s="10">
        <v>18323069</v>
      </c>
      <c r="E10" s="10" t="s">
        <v>173</v>
      </c>
      <c r="F10" s="10">
        <v>3.3540000000000001</v>
      </c>
      <c r="G10" s="12"/>
      <c r="H10" s="16">
        <f>G10/F10</f>
        <v>0</v>
      </c>
      <c r="I10" s="10">
        <f>F10+G10</f>
        <v>3.3540000000000001</v>
      </c>
      <c r="J10" s="12">
        <v>2</v>
      </c>
      <c r="K10" s="12"/>
      <c r="L10" s="10">
        <f>J10+K10*50</f>
        <v>2</v>
      </c>
      <c r="M10" s="10"/>
      <c r="N10" t="s">
        <v>291</v>
      </c>
      <c r="O10">
        <v>9</v>
      </c>
      <c r="P10" s="17">
        <f>O10/30</f>
        <v>0.3</v>
      </c>
      <c r="Q10">
        <v>9</v>
      </c>
      <c r="R10" s="17">
        <f>Q10/30</f>
        <v>0.3</v>
      </c>
      <c r="S10" t="s">
        <v>301</v>
      </c>
      <c r="T10">
        <v>9</v>
      </c>
      <c r="U10" t="s">
        <v>300</v>
      </c>
    </row>
    <row r="11" spans="1:22" x14ac:dyDescent="0.2">
      <c r="B11">
        <v>10</v>
      </c>
      <c r="C11" s="10" t="s">
        <v>21</v>
      </c>
      <c r="D11" s="10">
        <v>18323044</v>
      </c>
      <c r="E11" s="10" t="s">
        <v>174</v>
      </c>
      <c r="F11" s="10">
        <v>3.3450000000000002</v>
      </c>
      <c r="G11" s="12"/>
      <c r="H11" s="16">
        <f>G11/F11</f>
        <v>0</v>
      </c>
      <c r="I11" s="10">
        <f>F11+G11</f>
        <v>3.3450000000000002</v>
      </c>
      <c r="J11" s="12">
        <v>2</v>
      </c>
      <c r="K11" s="12"/>
      <c r="L11" s="10">
        <f>J11+K11*50</f>
        <v>2</v>
      </c>
      <c r="M11" s="10" t="s">
        <v>295</v>
      </c>
      <c r="N11" t="s">
        <v>291</v>
      </c>
      <c r="O11">
        <v>10</v>
      </c>
      <c r="P11" s="17">
        <f>O11/30</f>
        <v>0.33333333333333331</v>
      </c>
      <c r="Q11">
        <v>10</v>
      </c>
      <c r="R11" s="17">
        <f>Q11/30</f>
        <v>0.33333333333333331</v>
      </c>
      <c r="S11" t="s">
        <v>301</v>
      </c>
      <c r="T11">
        <v>10</v>
      </c>
      <c r="U11" t="s">
        <v>300</v>
      </c>
    </row>
    <row r="12" spans="1:22" x14ac:dyDescent="0.2">
      <c r="B12">
        <v>11</v>
      </c>
      <c r="C12" s="10" t="s">
        <v>21</v>
      </c>
      <c r="D12" s="10">
        <v>18323096</v>
      </c>
      <c r="E12" s="10" t="s">
        <v>179</v>
      </c>
      <c r="F12" s="10">
        <v>3.2690000000000001</v>
      </c>
      <c r="G12" s="12">
        <v>3.5000000000000003E-2</v>
      </c>
      <c r="H12" s="16">
        <f>G12/F12</f>
        <v>1.0706638115631693E-2</v>
      </c>
      <c r="I12" s="10">
        <f>F12+G12</f>
        <v>3.3040000000000003</v>
      </c>
      <c r="J12" s="12">
        <v>10</v>
      </c>
      <c r="K12" s="12"/>
      <c r="L12" s="10">
        <f>J12+K12*50</f>
        <v>10</v>
      </c>
      <c r="M12" s="10"/>
      <c r="N12" t="s">
        <v>291</v>
      </c>
      <c r="O12">
        <v>12</v>
      </c>
      <c r="P12" s="17">
        <f>O12/30</f>
        <v>0.4</v>
      </c>
      <c r="Q12">
        <v>12</v>
      </c>
      <c r="R12" s="17">
        <f>Q12/30</f>
        <v>0.4</v>
      </c>
      <c r="S12" t="s">
        <v>301</v>
      </c>
      <c r="T12">
        <v>11</v>
      </c>
      <c r="U12" t="s">
        <v>300</v>
      </c>
    </row>
    <row r="13" spans="1:22" ht="42.75" x14ac:dyDescent="0.2">
      <c r="B13">
        <v>12</v>
      </c>
      <c r="C13" s="10" t="s">
        <v>21</v>
      </c>
      <c r="D13" s="10">
        <v>18323059</v>
      </c>
      <c r="E13" s="10" t="s">
        <v>176</v>
      </c>
      <c r="F13" s="10">
        <v>3.3180000000000001</v>
      </c>
      <c r="G13" s="12"/>
      <c r="H13" s="16">
        <f>G13/F13</f>
        <v>0</v>
      </c>
      <c r="I13" s="10">
        <f>F13+G13</f>
        <v>3.3180000000000001</v>
      </c>
      <c r="J13" s="12">
        <v>2</v>
      </c>
      <c r="K13" s="12"/>
      <c r="L13" s="10">
        <f>J13+K13*50</f>
        <v>2</v>
      </c>
      <c r="M13" s="10"/>
      <c r="N13" t="s">
        <v>291</v>
      </c>
      <c r="O13">
        <v>11</v>
      </c>
      <c r="P13" s="17">
        <f>O13/30</f>
        <v>0.36666666666666664</v>
      </c>
      <c r="Q13">
        <v>11</v>
      </c>
      <c r="R13" s="17">
        <f>Q13/30</f>
        <v>0.36666666666666664</v>
      </c>
      <c r="S13" t="s">
        <v>306</v>
      </c>
      <c r="T13">
        <v>12</v>
      </c>
      <c r="U13" t="s">
        <v>300</v>
      </c>
      <c r="V13" s="3" t="s">
        <v>307</v>
      </c>
    </row>
    <row r="14" spans="1:22" x14ac:dyDescent="0.2">
      <c r="B14">
        <v>13</v>
      </c>
      <c r="C14" s="10" t="s">
        <v>21</v>
      </c>
      <c r="D14" s="10">
        <v>18323056</v>
      </c>
      <c r="E14" s="10" t="s">
        <v>181</v>
      </c>
      <c r="F14" s="10">
        <v>3.1829999999999998</v>
      </c>
      <c r="G14" s="12"/>
      <c r="H14" s="16">
        <f>G14/F14</f>
        <v>0</v>
      </c>
      <c r="I14" s="10">
        <f>F14+G14</f>
        <v>3.1829999999999998</v>
      </c>
      <c r="J14" s="12">
        <v>2</v>
      </c>
      <c r="K14" s="12"/>
      <c r="L14" s="10">
        <f>J14+K14*50</f>
        <v>2</v>
      </c>
      <c r="M14" s="10"/>
      <c r="N14" t="s">
        <v>291</v>
      </c>
      <c r="O14">
        <v>13</v>
      </c>
      <c r="P14" s="17">
        <f>O14/30</f>
        <v>0.43333333333333335</v>
      </c>
      <c r="Q14">
        <v>13</v>
      </c>
      <c r="R14" s="17">
        <f>Q14/30</f>
        <v>0.43333333333333335</v>
      </c>
    </row>
    <row r="15" spans="1:22" x14ac:dyDescent="0.2">
      <c r="B15">
        <v>14</v>
      </c>
      <c r="C15" s="10" t="s">
        <v>21</v>
      </c>
      <c r="D15" s="10">
        <v>18323134</v>
      </c>
      <c r="E15" s="10" t="s">
        <v>183</v>
      </c>
      <c r="F15" s="10">
        <v>3.1440000000000001</v>
      </c>
      <c r="G15" s="12"/>
      <c r="H15" s="16">
        <f>G15/F15</f>
        <v>0</v>
      </c>
      <c r="I15" s="10">
        <f>F15+G15</f>
        <v>3.1440000000000001</v>
      </c>
      <c r="J15" s="12">
        <v>4</v>
      </c>
      <c r="K15" s="12"/>
      <c r="L15" s="10">
        <f>J15+K15*50</f>
        <v>4</v>
      </c>
      <c r="M15" s="10"/>
      <c r="N15" t="s">
        <v>291</v>
      </c>
      <c r="O15">
        <v>14</v>
      </c>
      <c r="P15" s="17">
        <f>O15/30</f>
        <v>0.46666666666666667</v>
      </c>
      <c r="Q15">
        <v>14</v>
      </c>
      <c r="R15" s="17">
        <f>Q15/30</f>
        <v>0.46666666666666667</v>
      </c>
    </row>
    <row r="16" spans="1:22" x14ac:dyDescent="0.2">
      <c r="B16">
        <v>15</v>
      </c>
      <c r="C16" s="10" t="s">
        <v>21</v>
      </c>
      <c r="D16" s="10">
        <v>18323072</v>
      </c>
      <c r="E16" s="10" t="s">
        <v>187</v>
      </c>
      <c r="F16" s="10">
        <v>3.0649999999999999</v>
      </c>
      <c r="G16" s="12">
        <v>3.7499999999999999E-2</v>
      </c>
      <c r="H16" s="16">
        <f>G16/F16</f>
        <v>1.2234910277324632E-2</v>
      </c>
      <c r="I16" s="10">
        <f>F16+G16</f>
        <v>3.1025</v>
      </c>
      <c r="J16" s="12">
        <v>12</v>
      </c>
      <c r="K16" s="12"/>
      <c r="L16" s="10">
        <f>J16+K16*50</f>
        <v>12</v>
      </c>
      <c r="M16" s="10"/>
      <c r="N16" t="s">
        <v>292</v>
      </c>
      <c r="O16">
        <v>17</v>
      </c>
      <c r="P16" s="17">
        <f>O16/30</f>
        <v>0.56666666666666665</v>
      </c>
      <c r="Q16">
        <v>15</v>
      </c>
      <c r="R16" s="17">
        <f>Q16/30</f>
        <v>0.5</v>
      </c>
    </row>
    <row r="17" spans="2:18" x14ac:dyDescent="0.2">
      <c r="B17">
        <v>16</v>
      </c>
      <c r="C17" s="10" t="s">
        <v>21</v>
      </c>
      <c r="D17" s="10">
        <v>18323062</v>
      </c>
      <c r="E17" s="10" t="s">
        <v>185</v>
      </c>
      <c r="F17" s="10">
        <v>3.1</v>
      </c>
      <c r="G17" s="12"/>
      <c r="H17" s="16">
        <f>G17/F17</f>
        <v>0</v>
      </c>
      <c r="I17" s="10">
        <f>F17+G17</f>
        <v>3.1</v>
      </c>
      <c r="J17" s="12">
        <v>2</v>
      </c>
      <c r="K17" s="12"/>
      <c r="L17" s="10">
        <f>J17+K17*50</f>
        <v>2</v>
      </c>
      <c r="M17" s="10"/>
      <c r="N17" t="s">
        <v>291</v>
      </c>
      <c r="O17">
        <v>15</v>
      </c>
      <c r="P17" s="17">
        <f>O17/30</f>
        <v>0.5</v>
      </c>
      <c r="Q17">
        <v>16</v>
      </c>
      <c r="R17" s="17">
        <f>Q17/30</f>
        <v>0.53333333333333333</v>
      </c>
    </row>
    <row r="18" spans="2:18" x14ac:dyDescent="0.2">
      <c r="B18">
        <v>17</v>
      </c>
      <c r="C18" s="10" t="s">
        <v>21</v>
      </c>
      <c r="D18" s="10">
        <v>18323118</v>
      </c>
      <c r="E18" s="10" t="s">
        <v>186</v>
      </c>
      <c r="F18" s="10">
        <v>3.081</v>
      </c>
      <c r="G18" s="12"/>
      <c r="H18" s="16">
        <f>G18/F18</f>
        <v>0</v>
      </c>
      <c r="I18" s="10">
        <f>F18+G18</f>
        <v>3.081</v>
      </c>
      <c r="J18" s="12">
        <v>11</v>
      </c>
      <c r="K18" s="12"/>
      <c r="L18" s="10">
        <f>J18+K18*50</f>
        <v>11</v>
      </c>
      <c r="M18" s="10"/>
      <c r="N18" t="s">
        <v>291</v>
      </c>
      <c r="O18">
        <v>16</v>
      </c>
      <c r="P18" s="17">
        <f>O18/30</f>
        <v>0.53333333333333333</v>
      </c>
      <c r="Q18">
        <v>17</v>
      </c>
      <c r="R18" s="17">
        <f>Q18/30</f>
        <v>0.56666666666666665</v>
      </c>
    </row>
    <row r="19" spans="2:18" x14ac:dyDescent="0.2">
      <c r="B19">
        <v>18</v>
      </c>
      <c r="C19" s="10" t="s">
        <v>21</v>
      </c>
      <c r="D19" s="10">
        <v>18323084</v>
      </c>
      <c r="E19" s="10" t="s">
        <v>188</v>
      </c>
      <c r="F19" s="10">
        <v>3.0350000000000001</v>
      </c>
      <c r="G19" s="12"/>
      <c r="H19" s="16">
        <f>G19/F19</f>
        <v>0</v>
      </c>
      <c r="I19" s="10">
        <f>F19+G19</f>
        <v>3.0350000000000001</v>
      </c>
      <c r="J19" s="12">
        <v>2</v>
      </c>
      <c r="K19" s="12"/>
      <c r="L19" s="10">
        <f>J19+K19*50</f>
        <v>2</v>
      </c>
      <c r="M19" s="10" t="s">
        <v>293</v>
      </c>
      <c r="N19" t="s">
        <v>292</v>
      </c>
      <c r="O19">
        <v>18</v>
      </c>
      <c r="P19" s="17">
        <f>O19/30</f>
        <v>0.6</v>
      </c>
      <c r="Q19">
        <v>18</v>
      </c>
      <c r="R19" s="17">
        <f>Q19/30</f>
        <v>0.6</v>
      </c>
    </row>
    <row r="20" spans="2:18" x14ac:dyDescent="0.2">
      <c r="C20" s="10"/>
      <c r="D20" s="10"/>
      <c r="E20" s="10"/>
      <c r="F20" s="10"/>
      <c r="G20" s="12"/>
      <c r="H20" s="16"/>
      <c r="I20" s="10"/>
      <c r="J20" s="12"/>
      <c r="K20" s="12"/>
      <c r="L20" s="10"/>
      <c r="M20" s="10"/>
      <c r="P20" s="17"/>
      <c r="R20" s="17"/>
    </row>
    <row r="21" spans="2:18" x14ac:dyDescent="0.2">
      <c r="C21" s="10"/>
      <c r="D21" s="10"/>
      <c r="E21" s="10"/>
      <c r="F21" s="10"/>
      <c r="G21" s="12"/>
      <c r="H21" s="16"/>
      <c r="I21" s="10"/>
      <c r="J21" s="12"/>
      <c r="K21" s="12"/>
      <c r="L21" s="10"/>
      <c r="M21" s="10"/>
      <c r="P21" s="17"/>
      <c r="R21" s="17"/>
    </row>
    <row r="22" spans="2:18" x14ac:dyDescent="0.2">
      <c r="C22" s="10"/>
      <c r="D22" s="10"/>
      <c r="E22" s="10"/>
      <c r="F22" s="10"/>
      <c r="G22" s="12"/>
      <c r="H22" s="16"/>
      <c r="I22" s="10"/>
      <c r="J22" s="12"/>
      <c r="K22" s="12"/>
      <c r="L22" s="10"/>
      <c r="M22" s="10"/>
      <c r="P22" s="17"/>
      <c r="R22" s="17"/>
    </row>
    <row r="23" spans="2:18" x14ac:dyDescent="0.2">
      <c r="C23" s="10"/>
      <c r="D23" s="10"/>
      <c r="E23" s="10"/>
      <c r="F23" s="10"/>
      <c r="G23" s="12"/>
      <c r="H23" s="16"/>
      <c r="I23" s="10"/>
      <c r="J23" s="12"/>
      <c r="K23" s="12"/>
      <c r="L23" s="10"/>
      <c r="M23" s="10"/>
      <c r="P23" s="17"/>
      <c r="R23" s="17"/>
    </row>
    <row r="24" spans="2:18" x14ac:dyDescent="0.2">
      <c r="C24" s="10"/>
      <c r="D24" s="10"/>
      <c r="E24" s="10"/>
      <c r="F24" s="10"/>
      <c r="G24" s="12"/>
      <c r="H24" s="16"/>
      <c r="I24" s="10"/>
      <c r="J24" s="12"/>
      <c r="K24" s="12"/>
      <c r="L24" s="10"/>
      <c r="M24" s="10"/>
      <c r="P24" s="17"/>
      <c r="R24" s="17"/>
    </row>
    <row r="25" spans="2:18" x14ac:dyDescent="0.2">
      <c r="C25" s="10"/>
      <c r="D25" s="10"/>
      <c r="E25" s="10"/>
      <c r="F25" s="10"/>
      <c r="G25" s="12"/>
      <c r="H25" s="16"/>
      <c r="I25" s="10"/>
      <c r="J25" s="12"/>
      <c r="K25" s="12"/>
      <c r="L25" s="10"/>
      <c r="M25" s="10"/>
      <c r="P25" s="17"/>
      <c r="R25" s="17"/>
    </row>
    <row r="26" spans="2:18" x14ac:dyDescent="0.2">
      <c r="C26" s="10"/>
      <c r="D26" s="10"/>
      <c r="E26" s="10"/>
      <c r="F26" s="10"/>
      <c r="G26" s="12"/>
      <c r="H26" s="16"/>
      <c r="I26" s="10"/>
      <c r="J26" s="12"/>
      <c r="K26" s="12"/>
      <c r="L26" s="10"/>
      <c r="M26" s="10"/>
      <c r="P26" s="17"/>
      <c r="R26" s="17"/>
    </row>
    <row r="27" spans="2:18" x14ac:dyDescent="0.2">
      <c r="C27" s="10"/>
      <c r="D27" s="10"/>
      <c r="E27" s="10"/>
      <c r="F27" s="10"/>
      <c r="G27" s="12"/>
      <c r="H27" s="16"/>
      <c r="I27" s="10"/>
      <c r="J27" s="12"/>
      <c r="K27" s="12"/>
      <c r="L27" s="10"/>
      <c r="M27" s="10"/>
      <c r="P27" s="17"/>
      <c r="R27" s="17"/>
    </row>
    <row r="28" spans="2:18" x14ac:dyDescent="0.2">
      <c r="C28" s="10"/>
      <c r="D28" s="10"/>
      <c r="E28" s="10"/>
      <c r="F28" s="10"/>
      <c r="G28" s="12"/>
      <c r="H28" s="16"/>
      <c r="I28" s="10"/>
      <c r="J28" s="12"/>
      <c r="K28" s="12"/>
      <c r="L28" s="10"/>
      <c r="M28" s="10"/>
      <c r="P28" s="17"/>
      <c r="R28" s="17"/>
    </row>
    <row r="29" spans="2:18" x14ac:dyDescent="0.2">
      <c r="C29" s="10"/>
      <c r="D29" s="10"/>
      <c r="E29" s="10"/>
      <c r="F29" s="10"/>
      <c r="G29" s="12"/>
      <c r="H29" s="16"/>
      <c r="I29" s="10"/>
      <c r="J29" s="12"/>
      <c r="K29" s="12"/>
      <c r="L29" s="10"/>
      <c r="M29" s="10"/>
      <c r="P29" s="17"/>
      <c r="R29" s="17"/>
    </row>
    <row r="30" spans="2:18" x14ac:dyDescent="0.2">
      <c r="C30" s="10"/>
      <c r="D30" s="10"/>
      <c r="E30" s="10"/>
      <c r="F30" s="10"/>
      <c r="G30" s="12"/>
      <c r="H30" s="16"/>
      <c r="I30" s="10"/>
      <c r="J30" s="12"/>
      <c r="K30" s="12"/>
      <c r="L30" s="10"/>
      <c r="M30" s="10"/>
      <c r="P30" s="17"/>
      <c r="R30" s="17"/>
    </row>
    <row r="31" spans="2:18" x14ac:dyDescent="0.2">
      <c r="C31" s="10"/>
      <c r="D31" s="10"/>
      <c r="E31" s="10"/>
      <c r="F31" s="10"/>
      <c r="G31" s="12"/>
      <c r="H31" s="16"/>
      <c r="I31" s="10"/>
      <c r="J31" s="12"/>
      <c r="K31" s="12"/>
      <c r="L31" s="10"/>
      <c r="M31" s="10"/>
      <c r="P31" s="17"/>
      <c r="R31" s="17"/>
    </row>
  </sheetData>
  <sortState ref="A2:V31">
    <sortCondition descending="1" ref="I2:I31"/>
    <sortCondition descending="1" ref="F2:F31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1F115-AB20-45A6-B19E-E0D1D69BA7EF}">
  <dimension ref="A1:U24"/>
  <sheetViews>
    <sheetView workbookViewId="0">
      <selection activeCell="A16" sqref="A16:XFD24"/>
    </sheetView>
  </sheetViews>
  <sheetFormatPr defaultRowHeight="14.25" x14ac:dyDescent="0.2"/>
  <cols>
    <col min="8" max="8" width="9" style="17"/>
  </cols>
  <sheetData>
    <row r="1" spans="1:21" s="2" customFormat="1" ht="71.25" x14ac:dyDescent="0.2">
      <c r="A1" s="5" t="s">
        <v>302</v>
      </c>
      <c r="B1" s="5" t="s">
        <v>0</v>
      </c>
      <c r="C1" s="4" t="s">
        <v>17</v>
      </c>
      <c r="D1" s="5" t="s">
        <v>1</v>
      </c>
      <c r="E1" s="5" t="s">
        <v>2</v>
      </c>
      <c r="F1" s="5" t="s">
        <v>3</v>
      </c>
      <c r="G1" s="9" t="s">
        <v>4</v>
      </c>
      <c r="H1" s="18" t="s">
        <v>289</v>
      </c>
      <c r="I1" s="5" t="s">
        <v>5</v>
      </c>
      <c r="J1" s="9" t="s">
        <v>6</v>
      </c>
      <c r="K1" s="9" t="s">
        <v>7</v>
      </c>
      <c r="L1" s="6" t="s">
        <v>8</v>
      </c>
      <c r="M1" s="5" t="s">
        <v>290</v>
      </c>
      <c r="N1" s="5" t="s">
        <v>9</v>
      </c>
      <c r="O1" s="1" t="s">
        <v>10</v>
      </c>
      <c r="P1" s="5" t="s">
        <v>11</v>
      </c>
      <c r="Q1" s="5" t="s">
        <v>12</v>
      </c>
      <c r="R1" s="5" t="s">
        <v>13</v>
      </c>
      <c r="S1" s="5" t="s">
        <v>14</v>
      </c>
      <c r="T1" s="5" t="s">
        <v>15</v>
      </c>
      <c r="U1" s="5" t="s">
        <v>16</v>
      </c>
    </row>
    <row r="2" spans="1:21" x14ac:dyDescent="0.2">
      <c r="B2">
        <v>1</v>
      </c>
      <c r="C2" s="10" t="s">
        <v>20</v>
      </c>
      <c r="D2" s="10">
        <v>18323066</v>
      </c>
      <c r="E2" s="10" t="s">
        <v>127</v>
      </c>
      <c r="F2" s="10">
        <v>3.8889999999999998</v>
      </c>
      <c r="G2" s="14">
        <v>8.4000000000000005E-2</v>
      </c>
      <c r="H2" s="16">
        <f t="shared" ref="H2:H15" si="0">G2/F2</f>
        <v>2.159938287477501E-2</v>
      </c>
      <c r="I2" s="10">
        <f t="shared" ref="I2:I15" si="1">F2+G2</f>
        <v>3.9729999999999999</v>
      </c>
      <c r="J2" s="14">
        <v>15</v>
      </c>
      <c r="K2" s="14"/>
      <c r="L2" s="10">
        <f t="shared" ref="L2:L15" si="2">J2+K2*50</f>
        <v>15</v>
      </c>
      <c r="M2" s="10"/>
      <c r="N2" t="s">
        <v>291</v>
      </c>
      <c r="O2">
        <v>1</v>
      </c>
      <c r="P2" s="17">
        <f t="shared" ref="P2:P15" si="3">O2/23</f>
        <v>4.3478260869565216E-2</v>
      </c>
      <c r="Q2">
        <v>1</v>
      </c>
      <c r="R2" s="17">
        <f>Q2/23</f>
        <v>4.3478260869565216E-2</v>
      </c>
      <c r="S2" t="s">
        <v>301</v>
      </c>
      <c r="T2">
        <v>1</v>
      </c>
      <c r="U2" t="s">
        <v>298</v>
      </c>
    </row>
    <row r="3" spans="1:21" x14ac:dyDescent="0.2">
      <c r="B3">
        <v>2</v>
      </c>
      <c r="C3" s="10" t="s">
        <v>20</v>
      </c>
      <c r="D3" s="10">
        <v>18323036</v>
      </c>
      <c r="E3" s="10" t="s">
        <v>135</v>
      </c>
      <c r="F3" s="10">
        <v>3.7749999999999999</v>
      </c>
      <c r="G3" s="14">
        <v>3.5999999999999997E-2</v>
      </c>
      <c r="H3" s="16">
        <f t="shared" si="0"/>
        <v>9.5364238410596026E-3</v>
      </c>
      <c r="I3" s="10">
        <f t="shared" si="1"/>
        <v>3.8109999999999999</v>
      </c>
      <c r="J3" s="14">
        <v>43</v>
      </c>
      <c r="K3" s="14"/>
      <c r="L3" s="10">
        <f t="shared" si="2"/>
        <v>43</v>
      </c>
      <c r="M3" s="10"/>
      <c r="N3" t="s">
        <v>291</v>
      </c>
      <c r="O3">
        <v>2</v>
      </c>
      <c r="P3" s="17">
        <f t="shared" si="3"/>
        <v>8.6956521739130432E-2</v>
      </c>
      <c r="Q3">
        <v>2</v>
      </c>
      <c r="R3" s="17">
        <f>Q3/23</f>
        <v>8.6956521739130432E-2</v>
      </c>
      <c r="S3" t="s">
        <v>301</v>
      </c>
      <c r="T3">
        <v>2</v>
      </c>
      <c r="U3" t="s">
        <v>298</v>
      </c>
    </row>
    <row r="4" spans="1:21" x14ac:dyDescent="0.2">
      <c r="B4">
        <v>3</v>
      </c>
      <c r="C4" s="10" t="s">
        <v>20</v>
      </c>
      <c r="D4" s="10">
        <v>18323119</v>
      </c>
      <c r="E4" s="10" t="s">
        <v>140</v>
      </c>
      <c r="F4" s="10">
        <v>3.7469999999999999</v>
      </c>
      <c r="G4" s="14">
        <v>2.1000000000000001E-2</v>
      </c>
      <c r="H4" s="16">
        <f t="shared" si="0"/>
        <v>5.6044835868694961E-3</v>
      </c>
      <c r="I4" s="10">
        <f t="shared" si="1"/>
        <v>3.7679999999999998</v>
      </c>
      <c r="J4" s="14">
        <v>13</v>
      </c>
      <c r="K4" s="14"/>
      <c r="L4" s="10">
        <f t="shared" si="2"/>
        <v>13</v>
      </c>
      <c r="M4" s="10"/>
      <c r="N4" t="s">
        <v>291</v>
      </c>
      <c r="O4">
        <v>3</v>
      </c>
      <c r="P4" s="17">
        <f t="shared" si="3"/>
        <v>0.13043478260869565</v>
      </c>
      <c r="Q4">
        <v>3</v>
      </c>
      <c r="R4" s="17">
        <f>Q4/23</f>
        <v>0.13043478260869565</v>
      </c>
      <c r="S4" t="s">
        <v>301</v>
      </c>
      <c r="T4">
        <v>3</v>
      </c>
      <c r="U4" t="s">
        <v>299</v>
      </c>
    </row>
    <row r="5" spans="1:21" x14ac:dyDescent="0.2">
      <c r="B5">
        <v>4</v>
      </c>
      <c r="C5" s="10" t="s">
        <v>20</v>
      </c>
      <c r="D5" s="10">
        <v>18323025</v>
      </c>
      <c r="E5" s="10" t="s">
        <v>149</v>
      </c>
      <c r="F5" s="10">
        <v>3.6360000000000001</v>
      </c>
      <c r="G5" s="14">
        <v>4.4999999999999998E-2</v>
      </c>
      <c r="H5" s="16">
        <f t="shared" si="0"/>
        <v>1.2376237623762375E-2</v>
      </c>
      <c r="I5" s="10">
        <f t="shared" si="1"/>
        <v>3.681</v>
      </c>
      <c r="J5" s="14">
        <v>5</v>
      </c>
      <c r="K5" s="14"/>
      <c r="L5" s="10">
        <f t="shared" si="2"/>
        <v>5</v>
      </c>
      <c r="M5" s="10"/>
      <c r="N5" t="s">
        <v>291</v>
      </c>
      <c r="O5">
        <v>4</v>
      </c>
      <c r="P5" s="17">
        <f t="shared" si="3"/>
        <v>0.17391304347826086</v>
      </c>
      <c r="Q5">
        <v>4</v>
      </c>
      <c r="R5" s="17">
        <f t="shared" ref="R5:R15" si="4">Q5/23</f>
        <v>0.17391304347826086</v>
      </c>
      <c r="S5" t="s">
        <v>301</v>
      </c>
      <c r="T5">
        <v>4</v>
      </c>
      <c r="U5" t="s">
        <v>299</v>
      </c>
    </row>
    <row r="6" spans="1:21" x14ac:dyDescent="0.2">
      <c r="B6">
        <v>5</v>
      </c>
      <c r="C6" s="10" t="s">
        <v>20</v>
      </c>
      <c r="D6" s="10">
        <v>18323074</v>
      </c>
      <c r="E6" s="10" t="s">
        <v>159</v>
      </c>
      <c r="F6" s="10">
        <v>3.5190000000000001</v>
      </c>
      <c r="G6" s="14">
        <v>0.1205</v>
      </c>
      <c r="H6" s="16">
        <f t="shared" si="0"/>
        <v>3.4242682580278488E-2</v>
      </c>
      <c r="I6" s="10">
        <f t="shared" si="1"/>
        <v>3.6395</v>
      </c>
      <c r="J6" s="14">
        <v>15</v>
      </c>
      <c r="K6" s="14"/>
      <c r="L6" s="10">
        <f t="shared" si="2"/>
        <v>15</v>
      </c>
      <c r="M6" s="10"/>
      <c r="N6" t="s">
        <v>291</v>
      </c>
      <c r="O6">
        <v>6</v>
      </c>
      <c r="P6" s="17">
        <f t="shared" si="3"/>
        <v>0.2608695652173913</v>
      </c>
      <c r="Q6">
        <v>5</v>
      </c>
      <c r="R6" s="17">
        <f t="shared" si="4"/>
        <v>0.21739130434782608</v>
      </c>
      <c r="S6" t="s">
        <v>301</v>
      </c>
      <c r="T6">
        <v>5</v>
      </c>
      <c r="U6" t="s">
        <v>299</v>
      </c>
    </row>
    <row r="7" spans="1:21" x14ac:dyDescent="0.2">
      <c r="B7">
        <v>6</v>
      </c>
      <c r="C7" s="10" t="s">
        <v>20</v>
      </c>
      <c r="D7" s="10">
        <v>18323137</v>
      </c>
      <c r="E7" s="10" t="s">
        <v>154</v>
      </c>
      <c r="F7" s="10">
        <v>3.58</v>
      </c>
      <c r="G7" s="14">
        <v>1.2999999999999999E-2</v>
      </c>
      <c r="H7" s="16">
        <f t="shared" si="0"/>
        <v>3.631284916201117E-3</v>
      </c>
      <c r="I7" s="10">
        <f t="shared" si="1"/>
        <v>3.593</v>
      </c>
      <c r="J7" s="14">
        <v>84</v>
      </c>
      <c r="K7" s="14">
        <v>1</v>
      </c>
      <c r="L7" s="10">
        <f t="shared" si="2"/>
        <v>134</v>
      </c>
      <c r="M7" s="10"/>
      <c r="N7" t="s">
        <v>291</v>
      </c>
      <c r="O7">
        <v>5</v>
      </c>
      <c r="P7" s="17">
        <f t="shared" si="3"/>
        <v>0.21739130434782608</v>
      </c>
      <c r="Q7">
        <v>6</v>
      </c>
      <c r="R7" s="17">
        <f t="shared" si="4"/>
        <v>0.2608695652173913</v>
      </c>
      <c r="S7" t="s">
        <v>301</v>
      </c>
      <c r="T7">
        <v>6</v>
      </c>
      <c r="U7" t="s">
        <v>300</v>
      </c>
    </row>
    <row r="8" spans="1:21" x14ac:dyDescent="0.2">
      <c r="B8">
        <v>7</v>
      </c>
      <c r="C8" s="10" t="s">
        <v>20</v>
      </c>
      <c r="D8" s="10">
        <v>18323106</v>
      </c>
      <c r="E8" s="10" t="s">
        <v>161</v>
      </c>
      <c r="F8" s="10">
        <v>3.5009999999999999</v>
      </c>
      <c r="G8" s="14">
        <v>5.1499999999999997E-2</v>
      </c>
      <c r="H8" s="16">
        <f t="shared" si="0"/>
        <v>1.4710082833476149E-2</v>
      </c>
      <c r="I8" s="10">
        <f t="shared" si="1"/>
        <v>3.5524999999999998</v>
      </c>
      <c r="J8" s="14">
        <v>7</v>
      </c>
      <c r="K8" s="14"/>
      <c r="L8" s="10">
        <f t="shared" si="2"/>
        <v>7</v>
      </c>
      <c r="M8" s="10" t="s">
        <v>295</v>
      </c>
      <c r="N8" t="s">
        <v>291</v>
      </c>
      <c r="O8">
        <v>7</v>
      </c>
      <c r="P8" s="17">
        <f t="shared" si="3"/>
        <v>0.30434782608695654</v>
      </c>
      <c r="Q8">
        <v>7</v>
      </c>
      <c r="R8" s="17">
        <f t="shared" si="4"/>
        <v>0.30434782608695654</v>
      </c>
      <c r="S8" t="s">
        <v>301</v>
      </c>
      <c r="T8">
        <v>7</v>
      </c>
      <c r="U8" t="s">
        <v>300</v>
      </c>
    </row>
    <row r="9" spans="1:21" x14ac:dyDescent="0.2">
      <c r="B9">
        <v>8</v>
      </c>
      <c r="C9" s="10" t="s">
        <v>20</v>
      </c>
      <c r="D9" s="10">
        <v>18323136</v>
      </c>
      <c r="E9" s="10" t="s">
        <v>169</v>
      </c>
      <c r="F9" s="10">
        <v>3.43</v>
      </c>
      <c r="G9" s="14"/>
      <c r="H9" s="16">
        <f t="shared" si="0"/>
        <v>0</v>
      </c>
      <c r="I9" s="10">
        <f t="shared" si="1"/>
        <v>3.43</v>
      </c>
      <c r="J9" s="14">
        <v>7</v>
      </c>
      <c r="K9" s="14"/>
      <c r="L9" s="10">
        <f t="shared" si="2"/>
        <v>7</v>
      </c>
      <c r="M9" s="10" t="s">
        <v>293</v>
      </c>
      <c r="N9" t="s">
        <v>291</v>
      </c>
      <c r="O9">
        <v>8</v>
      </c>
      <c r="P9" s="17">
        <f t="shared" si="3"/>
        <v>0.34782608695652173</v>
      </c>
      <c r="Q9">
        <v>8</v>
      </c>
      <c r="R9" s="17">
        <f t="shared" si="4"/>
        <v>0.34782608695652173</v>
      </c>
      <c r="S9" t="s">
        <v>301</v>
      </c>
      <c r="T9">
        <v>8</v>
      </c>
      <c r="U9" t="s">
        <v>300</v>
      </c>
    </row>
    <row r="10" spans="1:21" x14ac:dyDescent="0.2">
      <c r="B10">
        <v>9</v>
      </c>
      <c r="C10" s="10" t="s">
        <v>20</v>
      </c>
      <c r="D10" s="10">
        <v>17325045</v>
      </c>
      <c r="E10" s="10" t="s">
        <v>170</v>
      </c>
      <c r="F10" s="10">
        <v>3.4039999999999999</v>
      </c>
      <c r="G10" s="14"/>
      <c r="H10" s="16">
        <f t="shared" si="0"/>
        <v>0</v>
      </c>
      <c r="I10" s="10">
        <f t="shared" si="1"/>
        <v>3.4039999999999999</v>
      </c>
      <c r="J10" s="14">
        <v>5</v>
      </c>
      <c r="K10" s="14"/>
      <c r="L10" s="10">
        <f t="shared" si="2"/>
        <v>5</v>
      </c>
      <c r="M10" s="10"/>
      <c r="N10" t="s">
        <v>291</v>
      </c>
      <c r="O10">
        <v>9</v>
      </c>
      <c r="P10" s="17">
        <f t="shared" si="3"/>
        <v>0.39130434782608697</v>
      </c>
      <c r="Q10">
        <v>9</v>
      </c>
      <c r="R10" s="17">
        <f t="shared" si="4"/>
        <v>0.39130434782608697</v>
      </c>
      <c r="S10" t="s">
        <v>301</v>
      </c>
      <c r="T10">
        <v>9</v>
      </c>
      <c r="U10" t="s">
        <v>300</v>
      </c>
    </row>
    <row r="11" spans="1:21" x14ac:dyDescent="0.2">
      <c r="B11">
        <v>10</v>
      </c>
      <c r="C11" s="10" t="s">
        <v>20</v>
      </c>
      <c r="D11" s="10">
        <v>18323048</v>
      </c>
      <c r="E11" s="10" t="s">
        <v>178</v>
      </c>
      <c r="F11" s="10">
        <v>3.274</v>
      </c>
      <c r="G11" s="14">
        <v>6.7500000000000004E-2</v>
      </c>
      <c r="H11" s="16">
        <f t="shared" si="0"/>
        <v>2.0616982284667074E-2</v>
      </c>
      <c r="I11" s="10">
        <f t="shared" si="1"/>
        <v>3.3414999999999999</v>
      </c>
      <c r="J11" s="14">
        <v>10</v>
      </c>
      <c r="K11" s="14"/>
      <c r="L11" s="10">
        <f t="shared" si="2"/>
        <v>10</v>
      </c>
      <c r="M11" s="10"/>
      <c r="N11" t="s">
        <v>291</v>
      </c>
      <c r="O11">
        <v>12</v>
      </c>
      <c r="P11" s="17">
        <f t="shared" si="3"/>
        <v>0.52173913043478259</v>
      </c>
      <c r="Q11">
        <v>10</v>
      </c>
      <c r="R11" s="17">
        <f t="shared" si="4"/>
        <v>0.43478260869565216</v>
      </c>
      <c r="S11" t="s">
        <v>301</v>
      </c>
      <c r="T11">
        <v>10</v>
      </c>
      <c r="U11" t="s">
        <v>300</v>
      </c>
    </row>
    <row r="12" spans="1:21" x14ac:dyDescent="0.2">
      <c r="B12">
        <v>11</v>
      </c>
      <c r="C12" s="10" t="s">
        <v>20</v>
      </c>
      <c r="D12" s="10">
        <v>18323087</v>
      </c>
      <c r="E12" s="10" t="s">
        <v>175</v>
      </c>
      <c r="F12" s="10">
        <v>3.3260000000000001</v>
      </c>
      <c r="G12" s="14"/>
      <c r="H12" s="16">
        <f t="shared" si="0"/>
        <v>0</v>
      </c>
      <c r="I12" s="10">
        <f t="shared" si="1"/>
        <v>3.3260000000000001</v>
      </c>
      <c r="J12" s="14">
        <v>5</v>
      </c>
      <c r="K12" s="14"/>
      <c r="L12" s="10">
        <f t="shared" si="2"/>
        <v>5</v>
      </c>
      <c r="M12" s="10"/>
      <c r="N12" t="s">
        <v>291</v>
      </c>
      <c r="O12">
        <v>10</v>
      </c>
      <c r="P12" s="17">
        <f t="shared" si="3"/>
        <v>0.43478260869565216</v>
      </c>
      <c r="Q12">
        <v>11</v>
      </c>
      <c r="R12" s="17">
        <f t="shared" si="4"/>
        <v>0.47826086956521741</v>
      </c>
    </row>
    <row r="13" spans="1:21" x14ac:dyDescent="0.2">
      <c r="B13">
        <v>12</v>
      </c>
      <c r="C13" s="10" t="s">
        <v>20</v>
      </c>
      <c r="D13" s="10">
        <v>18323021</v>
      </c>
      <c r="E13" s="10" t="s">
        <v>177</v>
      </c>
      <c r="F13" s="10">
        <v>3.2879999999999998</v>
      </c>
      <c r="G13" s="14">
        <v>3.5000000000000003E-2</v>
      </c>
      <c r="H13" s="16">
        <f t="shared" si="0"/>
        <v>1.0644768856447689E-2</v>
      </c>
      <c r="I13" s="10">
        <f t="shared" si="1"/>
        <v>3.323</v>
      </c>
      <c r="J13" s="14">
        <v>30</v>
      </c>
      <c r="K13" s="14"/>
      <c r="L13" s="10">
        <f t="shared" si="2"/>
        <v>30</v>
      </c>
      <c r="M13" s="10"/>
      <c r="N13" t="s">
        <v>291</v>
      </c>
      <c r="O13">
        <v>11</v>
      </c>
      <c r="P13" s="17">
        <f t="shared" si="3"/>
        <v>0.47826086956521741</v>
      </c>
      <c r="Q13">
        <v>12</v>
      </c>
      <c r="R13" s="17">
        <f t="shared" si="4"/>
        <v>0.52173913043478259</v>
      </c>
    </row>
    <row r="14" spans="1:21" x14ac:dyDescent="0.2">
      <c r="B14">
        <v>13</v>
      </c>
      <c r="C14" s="10" t="s">
        <v>20</v>
      </c>
      <c r="D14" s="10">
        <v>18323117</v>
      </c>
      <c r="E14" s="10" t="s">
        <v>182</v>
      </c>
      <c r="F14" s="10">
        <v>3.1459999999999999</v>
      </c>
      <c r="G14" s="14"/>
      <c r="H14" s="16">
        <f t="shared" si="0"/>
        <v>0</v>
      </c>
      <c r="I14" s="10">
        <f t="shared" si="1"/>
        <v>3.1459999999999999</v>
      </c>
      <c r="J14" s="14">
        <v>5</v>
      </c>
      <c r="K14" s="14"/>
      <c r="L14" s="10">
        <f t="shared" si="2"/>
        <v>5</v>
      </c>
      <c r="M14" s="10"/>
      <c r="N14" t="s">
        <v>291</v>
      </c>
      <c r="O14">
        <v>13</v>
      </c>
      <c r="P14" s="17">
        <f t="shared" si="3"/>
        <v>0.56521739130434778</v>
      </c>
      <c r="Q14">
        <v>13</v>
      </c>
      <c r="R14" s="17">
        <f t="shared" si="4"/>
        <v>0.56521739130434778</v>
      </c>
    </row>
    <row r="15" spans="1:21" x14ac:dyDescent="0.2">
      <c r="B15">
        <v>14</v>
      </c>
      <c r="C15" s="10" t="s">
        <v>20</v>
      </c>
      <c r="D15" s="10">
        <v>18323127</v>
      </c>
      <c r="E15" s="10" t="s">
        <v>184</v>
      </c>
      <c r="F15" s="10">
        <v>3.14</v>
      </c>
      <c r="G15" s="14"/>
      <c r="H15" s="16">
        <f t="shared" si="0"/>
        <v>0</v>
      </c>
      <c r="I15" s="10">
        <f t="shared" si="1"/>
        <v>3.14</v>
      </c>
      <c r="J15" s="14">
        <v>5</v>
      </c>
      <c r="K15" s="14"/>
      <c r="L15" s="10">
        <f t="shared" si="2"/>
        <v>5</v>
      </c>
      <c r="M15" s="10" t="s">
        <v>295</v>
      </c>
      <c r="N15" t="s">
        <v>291</v>
      </c>
      <c r="O15">
        <v>14</v>
      </c>
      <c r="P15" s="17">
        <f t="shared" si="3"/>
        <v>0.60869565217391308</v>
      </c>
      <c r="Q15">
        <v>14</v>
      </c>
      <c r="R15" s="17">
        <f t="shared" si="4"/>
        <v>0.60869565217391308</v>
      </c>
    </row>
    <row r="16" spans="1:21" x14ac:dyDescent="0.2">
      <c r="C16" s="10"/>
      <c r="D16" s="10"/>
      <c r="E16" s="10"/>
      <c r="F16" s="10"/>
      <c r="G16" s="14"/>
      <c r="H16" s="16"/>
      <c r="I16" s="10"/>
      <c r="J16" s="14"/>
      <c r="K16" s="14"/>
      <c r="L16" s="10"/>
      <c r="M16" s="10"/>
      <c r="P16" s="17"/>
      <c r="R16" s="17"/>
    </row>
    <row r="17" spans="3:18" x14ac:dyDescent="0.2">
      <c r="C17" s="10"/>
      <c r="D17" s="10"/>
      <c r="E17" s="10"/>
      <c r="F17" s="10"/>
      <c r="G17" s="14"/>
      <c r="H17" s="16"/>
      <c r="I17" s="10"/>
      <c r="J17" s="14"/>
      <c r="K17" s="14"/>
      <c r="L17" s="10"/>
      <c r="M17" s="10"/>
      <c r="P17" s="17"/>
      <c r="R17" s="17"/>
    </row>
    <row r="18" spans="3:18" x14ac:dyDescent="0.2">
      <c r="C18" s="10"/>
      <c r="D18" s="10"/>
      <c r="E18" s="10"/>
      <c r="F18" s="10"/>
      <c r="G18" s="14"/>
      <c r="H18" s="16"/>
      <c r="I18" s="10"/>
      <c r="J18" s="14"/>
      <c r="K18" s="14"/>
      <c r="L18" s="10"/>
      <c r="M18" s="10"/>
      <c r="P18" s="17"/>
      <c r="R18" s="17"/>
    </row>
    <row r="19" spans="3:18" x14ac:dyDescent="0.2">
      <c r="C19" s="10"/>
      <c r="D19" s="10"/>
      <c r="E19" s="10"/>
      <c r="F19" s="10"/>
      <c r="G19" s="14"/>
      <c r="H19" s="16"/>
      <c r="I19" s="10"/>
      <c r="J19" s="14"/>
      <c r="K19" s="14"/>
      <c r="L19" s="10"/>
      <c r="M19" s="10"/>
      <c r="P19" s="17"/>
      <c r="R19" s="17"/>
    </row>
    <row r="20" spans="3:18" x14ac:dyDescent="0.2">
      <c r="C20" s="10"/>
      <c r="D20" s="10"/>
      <c r="E20" s="10"/>
      <c r="F20" s="10"/>
      <c r="G20" s="14"/>
      <c r="H20" s="16"/>
      <c r="I20" s="10"/>
      <c r="J20" s="14"/>
      <c r="K20" s="14"/>
      <c r="L20" s="10"/>
      <c r="M20" s="10"/>
      <c r="P20" s="17"/>
      <c r="R20" s="17"/>
    </row>
    <row r="21" spans="3:18" x14ac:dyDescent="0.2">
      <c r="C21" s="10"/>
      <c r="D21" s="10"/>
      <c r="E21" s="10"/>
      <c r="F21" s="10"/>
      <c r="G21" s="14"/>
      <c r="H21" s="16"/>
      <c r="I21" s="10"/>
      <c r="J21" s="14"/>
      <c r="K21" s="14"/>
      <c r="L21" s="10"/>
      <c r="M21" s="10"/>
      <c r="P21" s="17"/>
      <c r="R21" s="17"/>
    </row>
    <row r="22" spans="3:18" x14ac:dyDescent="0.2">
      <c r="C22" s="10"/>
      <c r="D22" s="10"/>
      <c r="E22" s="10"/>
      <c r="F22" s="10"/>
      <c r="G22" s="14"/>
      <c r="H22" s="16"/>
      <c r="I22" s="10"/>
      <c r="J22" s="14"/>
      <c r="K22" s="14"/>
      <c r="L22" s="10"/>
      <c r="M22" s="10"/>
      <c r="P22" s="17"/>
      <c r="R22" s="17"/>
    </row>
    <row r="23" spans="3:18" x14ac:dyDescent="0.2">
      <c r="C23" s="10"/>
      <c r="D23" s="10"/>
      <c r="E23" s="10"/>
      <c r="F23" s="10"/>
      <c r="G23" s="14"/>
      <c r="H23" s="16"/>
      <c r="I23" s="10"/>
      <c r="J23" s="14"/>
      <c r="K23" s="14"/>
      <c r="L23" s="10"/>
      <c r="M23" s="10"/>
      <c r="P23" s="17"/>
      <c r="R23" s="17"/>
    </row>
    <row r="24" spans="3:18" x14ac:dyDescent="0.2">
      <c r="C24" s="10"/>
      <c r="D24" s="10"/>
      <c r="E24" s="10"/>
      <c r="F24" s="10"/>
      <c r="G24" s="14"/>
      <c r="H24" s="16"/>
      <c r="I24" s="10"/>
      <c r="J24" s="14"/>
      <c r="K24" s="14"/>
      <c r="L24" s="10"/>
      <c r="M24" s="10"/>
      <c r="P24" s="17"/>
      <c r="R24" s="17"/>
    </row>
  </sheetData>
  <sortState ref="C2:P24">
    <sortCondition descending="1" ref="I2:I24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FBF3F-8874-46C4-BCCF-566AACE9064A}">
  <dimension ref="A1:U33"/>
  <sheetViews>
    <sheetView topLeftCell="A4" workbookViewId="0">
      <selection activeCell="J22" sqref="J22"/>
    </sheetView>
  </sheetViews>
  <sheetFormatPr defaultRowHeight="14.25" x14ac:dyDescent="0.2"/>
  <cols>
    <col min="8" max="8" width="9" style="17"/>
  </cols>
  <sheetData>
    <row r="1" spans="1:21" s="2" customFormat="1" ht="71.25" x14ac:dyDescent="0.2">
      <c r="A1" s="5" t="s">
        <v>303</v>
      </c>
      <c r="B1" s="5" t="s">
        <v>0</v>
      </c>
      <c r="C1" s="4" t="s">
        <v>17</v>
      </c>
      <c r="D1" s="5" t="s">
        <v>1</v>
      </c>
      <c r="E1" s="5" t="s">
        <v>2</v>
      </c>
      <c r="F1" s="5" t="s">
        <v>3</v>
      </c>
      <c r="G1" s="9" t="s">
        <v>4</v>
      </c>
      <c r="H1" s="18" t="s">
        <v>289</v>
      </c>
      <c r="I1" s="5" t="s">
        <v>5</v>
      </c>
      <c r="J1" s="9" t="s">
        <v>6</v>
      </c>
      <c r="K1" s="9" t="s">
        <v>7</v>
      </c>
      <c r="L1" s="6" t="s">
        <v>8</v>
      </c>
      <c r="M1" s="5" t="s">
        <v>290</v>
      </c>
      <c r="N1" s="5" t="s">
        <v>9</v>
      </c>
      <c r="O1" s="1" t="s">
        <v>10</v>
      </c>
      <c r="P1" s="5" t="s">
        <v>11</v>
      </c>
      <c r="Q1" s="5" t="s">
        <v>12</v>
      </c>
      <c r="R1" s="5" t="s">
        <v>13</v>
      </c>
      <c r="S1" s="5" t="s">
        <v>14</v>
      </c>
      <c r="T1" s="5" t="s">
        <v>15</v>
      </c>
      <c r="U1" s="5" t="s">
        <v>16</v>
      </c>
    </row>
    <row r="2" spans="1:21" x14ac:dyDescent="0.2">
      <c r="B2">
        <v>1</v>
      </c>
      <c r="C2" s="10" t="s">
        <v>23</v>
      </c>
      <c r="D2" s="10">
        <v>18323010</v>
      </c>
      <c r="E2" s="10" t="s">
        <v>109</v>
      </c>
      <c r="F2" s="10">
        <v>4.1779999999999999</v>
      </c>
      <c r="G2" s="12">
        <v>4.5499999999999999E-2</v>
      </c>
      <c r="H2" s="16">
        <f t="shared" ref="H2:H21" si="0">G2/F2</f>
        <v>1.0890378171373862E-2</v>
      </c>
      <c r="I2" s="10">
        <f t="shared" ref="I2:I21" si="1">F2+G2</f>
        <v>4.2234999999999996</v>
      </c>
      <c r="J2" s="12">
        <v>2</v>
      </c>
      <c r="K2" s="12">
        <v>1</v>
      </c>
      <c r="L2" s="10">
        <f t="shared" ref="L2:L21" si="2">J2+K2*50</f>
        <v>52</v>
      </c>
      <c r="M2" s="10"/>
      <c r="N2" t="s">
        <v>291</v>
      </c>
      <c r="O2">
        <v>1</v>
      </c>
      <c r="P2" s="17">
        <f t="shared" ref="P2:P21" si="3">O2/32</f>
        <v>3.125E-2</v>
      </c>
      <c r="Q2">
        <v>1</v>
      </c>
      <c r="R2" s="17">
        <f t="shared" ref="R2:R21" si="4">Q2/32</f>
        <v>3.125E-2</v>
      </c>
      <c r="S2" t="s">
        <v>301</v>
      </c>
      <c r="T2">
        <v>1</v>
      </c>
      <c r="U2" t="s">
        <v>298</v>
      </c>
    </row>
    <row r="3" spans="1:21" x14ac:dyDescent="0.2">
      <c r="B3">
        <v>2</v>
      </c>
      <c r="C3" s="10" t="s">
        <v>23</v>
      </c>
      <c r="D3" s="10">
        <v>18323123</v>
      </c>
      <c r="E3" s="10" t="s">
        <v>119</v>
      </c>
      <c r="F3" s="10">
        <v>3.9769999999999999</v>
      </c>
      <c r="G3" s="12">
        <v>0.24049999999999999</v>
      </c>
      <c r="H3" s="16">
        <f t="shared" si="0"/>
        <v>6.0472718129243146E-2</v>
      </c>
      <c r="I3" s="10">
        <f t="shared" si="1"/>
        <v>4.2175000000000002</v>
      </c>
      <c r="J3" s="12">
        <v>27.5</v>
      </c>
      <c r="K3" s="12"/>
      <c r="L3" s="10">
        <f t="shared" si="2"/>
        <v>27.5</v>
      </c>
      <c r="M3" s="10"/>
      <c r="N3" t="s">
        <v>291</v>
      </c>
      <c r="O3">
        <v>4</v>
      </c>
      <c r="P3" s="17">
        <f t="shared" si="3"/>
        <v>0.125</v>
      </c>
      <c r="Q3">
        <v>2</v>
      </c>
      <c r="R3" s="17">
        <f t="shared" si="4"/>
        <v>6.25E-2</v>
      </c>
      <c r="S3" t="s">
        <v>301</v>
      </c>
      <c r="T3">
        <v>2</v>
      </c>
      <c r="U3" t="s">
        <v>298</v>
      </c>
    </row>
    <row r="4" spans="1:21" x14ac:dyDescent="0.2">
      <c r="B4">
        <v>3</v>
      </c>
      <c r="C4" s="10" t="s">
        <v>23</v>
      </c>
      <c r="D4" s="10">
        <v>18323082</v>
      </c>
      <c r="E4" s="10" t="s">
        <v>112</v>
      </c>
      <c r="F4" s="10">
        <v>4.1399999999999997</v>
      </c>
      <c r="G4" s="12">
        <v>5.5500000000000001E-2</v>
      </c>
      <c r="H4" s="16">
        <f t="shared" si="0"/>
        <v>1.3405797101449277E-2</v>
      </c>
      <c r="I4" s="10">
        <f t="shared" si="1"/>
        <v>4.1955</v>
      </c>
      <c r="J4" s="12">
        <v>2</v>
      </c>
      <c r="K4" s="12"/>
      <c r="L4" s="10">
        <f t="shared" si="2"/>
        <v>2</v>
      </c>
      <c r="M4" s="10"/>
      <c r="N4" t="s">
        <v>291</v>
      </c>
      <c r="O4">
        <v>2</v>
      </c>
      <c r="P4" s="17">
        <f t="shared" si="3"/>
        <v>6.25E-2</v>
      </c>
      <c r="Q4">
        <v>3</v>
      </c>
      <c r="R4" s="17">
        <f t="shared" si="4"/>
        <v>9.375E-2</v>
      </c>
      <c r="S4" t="s">
        <v>301</v>
      </c>
      <c r="T4">
        <v>3</v>
      </c>
      <c r="U4" t="s">
        <v>299</v>
      </c>
    </row>
    <row r="5" spans="1:21" x14ac:dyDescent="0.2">
      <c r="B5">
        <v>4</v>
      </c>
      <c r="C5" s="10" t="s">
        <v>23</v>
      </c>
      <c r="D5" s="10">
        <v>18323125</v>
      </c>
      <c r="E5" s="10" t="s">
        <v>113</v>
      </c>
      <c r="F5" s="10">
        <v>4.0519999999999996</v>
      </c>
      <c r="G5" s="12">
        <v>3.5499999999999997E-2</v>
      </c>
      <c r="H5" s="16">
        <f t="shared" si="0"/>
        <v>8.7611056268509374E-3</v>
      </c>
      <c r="I5" s="10">
        <f t="shared" si="1"/>
        <v>4.0874999999999995</v>
      </c>
      <c r="J5" s="12">
        <v>2</v>
      </c>
      <c r="K5" s="12">
        <v>1</v>
      </c>
      <c r="L5" s="10">
        <f t="shared" si="2"/>
        <v>52</v>
      </c>
      <c r="M5" s="10"/>
      <c r="N5" t="s">
        <v>291</v>
      </c>
      <c r="O5">
        <v>3</v>
      </c>
      <c r="P5" s="17">
        <f t="shared" si="3"/>
        <v>9.375E-2</v>
      </c>
      <c r="Q5">
        <v>4</v>
      </c>
      <c r="R5" s="17">
        <f t="shared" si="4"/>
        <v>0.125</v>
      </c>
      <c r="S5" t="s">
        <v>301</v>
      </c>
      <c r="T5">
        <v>4</v>
      </c>
      <c r="U5" t="s">
        <v>299</v>
      </c>
    </row>
    <row r="6" spans="1:21" x14ac:dyDescent="0.2">
      <c r="B6">
        <v>5</v>
      </c>
      <c r="C6" s="10" t="s">
        <v>23</v>
      </c>
      <c r="D6" s="10">
        <v>18323046</v>
      </c>
      <c r="E6" s="10" t="s">
        <v>144</v>
      </c>
      <c r="F6" s="10">
        <v>3.7040000000000002</v>
      </c>
      <c r="G6" s="12">
        <v>0.3</v>
      </c>
      <c r="H6" s="16">
        <f t="shared" si="0"/>
        <v>8.0993520518358522E-2</v>
      </c>
      <c r="I6" s="10">
        <f t="shared" si="1"/>
        <v>4.0040000000000004</v>
      </c>
      <c r="J6" s="12">
        <v>12</v>
      </c>
      <c r="K6" s="12">
        <v>1</v>
      </c>
      <c r="L6" s="10">
        <f t="shared" si="2"/>
        <v>62</v>
      </c>
      <c r="M6" s="10" t="s">
        <v>295</v>
      </c>
      <c r="N6" t="s">
        <v>291</v>
      </c>
      <c r="O6">
        <v>14</v>
      </c>
      <c r="P6" s="17">
        <f t="shared" si="3"/>
        <v>0.4375</v>
      </c>
      <c r="Q6">
        <v>5</v>
      </c>
      <c r="R6" s="17">
        <f t="shared" si="4"/>
        <v>0.15625</v>
      </c>
      <c r="S6" t="s">
        <v>301</v>
      </c>
      <c r="T6">
        <v>5</v>
      </c>
      <c r="U6" t="s">
        <v>299</v>
      </c>
    </row>
    <row r="7" spans="1:21" x14ac:dyDescent="0.2">
      <c r="B7">
        <v>6</v>
      </c>
      <c r="C7" s="10" t="s">
        <v>23</v>
      </c>
      <c r="D7" s="10">
        <v>18323058</v>
      </c>
      <c r="E7" s="10" t="s">
        <v>121</v>
      </c>
      <c r="F7" s="10">
        <v>3.9380000000000002</v>
      </c>
      <c r="G7" s="12">
        <v>4.4999999999999998E-2</v>
      </c>
      <c r="H7" s="16">
        <f t="shared" si="0"/>
        <v>1.1427120365667851E-2</v>
      </c>
      <c r="I7" s="10">
        <f t="shared" si="1"/>
        <v>3.9830000000000001</v>
      </c>
      <c r="J7" s="12">
        <v>2</v>
      </c>
      <c r="K7" s="12"/>
      <c r="L7" s="10">
        <f t="shared" si="2"/>
        <v>2</v>
      </c>
      <c r="M7" s="10"/>
      <c r="N7" t="s">
        <v>291</v>
      </c>
      <c r="O7">
        <v>6</v>
      </c>
      <c r="P7" s="17">
        <f t="shared" si="3"/>
        <v>0.1875</v>
      </c>
      <c r="Q7">
        <v>6</v>
      </c>
      <c r="R7" s="17">
        <f t="shared" si="4"/>
        <v>0.1875</v>
      </c>
      <c r="S7" t="s">
        <v>301</v>
      </c>
      <c r="T7">
        <v>6</v>
      </c>
      <c r="U7" t="s">
        <v>299</v>
      </c>
    </row>
    <row r="8" spans="1:21" x14ac:dyDescent="0.2">
      <c r="B8">
        <v>7</v>
      </c>
      <c r="C8" s="10" t="s">
        <v>23</v>
      </c>
      <c r="D8" s="10">
        <v>18323071</v>
      </c>
      <c r="E8" s="10" t="s">
        <v>120</v>
      </c>
      <c r="F8" s="10">
        <v>3.9470000000000001</v>
      </c>
      <c r="G8" s="12">
        <v>0.02</v>
      </c>
      <c r="H8" s="16">
        <f t="shared" si="0"/>
        <v>5.0671395996959717E-3</v>
      </c>
      <c r="I8" s="10">
        <f t="shared" si="1"/>
        <v>3.9670000000000001</v>
      </c>
      <c r="J8" s="12">
        <v>2</v>
      </c>
      <c r="K8" s="12"/>
      <c r="L8" s="10">
        <f t="shared" si="2"/>
        <v>2</v>
      </c>
      <c r="M8" s="10"/>
      <c r="N8" t="s">
        <v>291</v>
      </c>
      <c r="O8">
        <v>5</v>
      </c>
      <c r="P8" s="17">
        <f t="shared" si="3"/>
        <v>0.15625</v>
      </c>
      <c r="Q8">
        <v>7</v>
      </c>
      <c r="R8" s="17">
        <f t="shared" si="4"/>
        <v>0.21875</v>
      </c>
      <c r="S8" t="s">
        <v>301</v>
      </c>
      <c r="T8">
        <v>7</v>
      </c>
      <c r="U8" t="s">
        <v>300</v>
      </c>
    </row>
    <row r="9" spans="1:21" x14ac:dyDescent="0.2">
      <c r="B9">
        <v>8</v>
      </c>
      <c r="C9" s="10" t="s">
        <v>23</v>
      </c>
      <c r="D9" s="10">
        <v>18323003</v>
      </c>
      <c r="E9" s="10" t="s">
        <v>123</v>
      </c>
      <c r="F9" s="10">
        <v>3.9329999999999998</v>
      </c>
      <c r="G9" s="12">
        <v>2.5000000000000001E-2</v>
      </c>
      <c r="H9" s="16">
        <f t="shared" si="0"/>
        <v>6.3564708873633368E-3</v>
      </c>
      <c r="I9" s="10">
        <f t="shared" si="1"/>
        <v>3.9579999999999997</v>
      </c>
      <c r="J9" s="12">
        <v>2</v>
      </c>
      <c r="K9" s="12"/>
      <c r="L9" s="10">
        <f t="shared" si="2"/>
        <v>2</v>
      </c>
      <c r="M9" s="10"/>
      <c r="N9" t="s">
        <v>291</v>
      </c>
      <c r="O9">
        <v>7</v>
      </c>
      <c r="P9" s="17">
        <f t="shared" si="3"/>
        <v>0.21875</v>
      </c>
      <c r="Q9">
        <v>8</v>
      </c>
      <c r="R9" s="17">
        <f t="shared" si="4"/>
        <v>0.25</v>
      </c>
      <c r="S9" t="s">
        <v>301</v>
      </c>
      <c r="T9">
        <v>8</v>
      </c>
      <c r="U9" t="s">
        <v>300</v>
      </c>
    </row>
    <row r="10" spans="1:21" x14ac:dyDescent="0.2">
      <c r="B10">
        <v>9</v>
      </c>
      <c r="C10" s="10" t="s">
        <v>23</v>
      </c>
      <c r="D10" s="10">
        <v>18323049</v>
      </c>
      <c r="E10" s="10" t="s">
        <v>139</v>
      </c>
      <c r="F10" s="10">
        <v>3.754</v>
      </c>
      <c r="G10" s="12">
        <v>0.16600000000000001</v>
      </c>
      <c r="H10" s="16">
        <f t="shared" si="0"/>
        <v>4.4219499200852427E-2</v>
      </c>
      <c r="I10" s="10">
        <f t="shared" si="1"/>
        <v>3.92</v>
      </c>
      <c r="J10" s="12">
        <v>20</v>
      </c>
      <c r="K10" s="12">
        <v>1</v>
      </c>
      <c r="L10" s="10">
        <f t="shared" si="2"/>
        <v>70</v>
      </c>
      <c r="M10" s="10"/>
      <c r="N10" t="s">
        <v>291</v>
      </c>
      <c r="O10">
        <v>12</v>
      </c>
      <c r="P10" s="17">
        <f t="shared" si="3"/>
        <v>0.375</v>
      </c>
      <c r="Q10">
        <v>9</v>
      </c>
      <c r="R10" s="17">
        <f t="shared" si="4"/>
        <v>0.28125</v>
      </c>
      <c r="S10" t="s">
        <v>301</v>
      </c>
      <c r="T10">
        <v>9</v>
      </c>
      <c r="U10" t="s">
        <v>300</v>
      </c>
    </row>
    <row r="11" spans="1:21" x14ac:dyDescent="0.2">
      <c r="B11">
        <v>10</v>
      </c>
      <c r="C11" s="10" t="s">
        <v>23</v>
      </c>
      <c r="D11" s="10">
        <v>18323103</v>
      </c>
      <c r="E11" s="10" t="s">
        <v>131</v>
      </c>
      <c r="F11" s="10">
        <v>3.8239999999999998</v>
      </c>
      <c r="G11" s="12">
        <v>4.4999999999999998E-2</v>
      </c>
      <c r="H11" s="16">
        <f t="shared" si="0"/>
        <v>1.1767782426778242E-2</v>
      </c>
      <c r="I11" s="10">
        <f t="shared" si="1"/>
        <v>3.8689999999999998</v>
      </c>
      <c r="J11" s="12">
        <v>2</v>
      </c>
      <c r="K11" s="12"/>
      <c r="L11" s="10">
        <f t="shared" si="2"/>
        <v>2</v>
      </c>
      <c r="M11" s="10"/>
      <c r="N11" t="s">
        <v>291</v>
      </c>
      <c r="O11">
        <v>8</v>
      </c>
      <c r="P11" s="17">
        <f t="shared" si="3"/>
        <v>0.25</v>
      </c>
      <c r="Q11">
        <v>10</v>
      </c>
      <c r="R11" s="17">
        <f t="shared" si="4"/>
        <v>0.3125</v>
      </c>
      <c r="S11" t="s">
        <v>301</v>
      </c>
      <c r="T11">
        <v>10</v>
      </c>
      <c r="U11" t="s">
        <v>300</v>
      </c>
    </row>
    <row r="12" spans="1:21" x14ac:dyDescent="0.2">
      <c r="B12">
        <v>11</v>
      </c>
      <c r="C12" s="10" t="s">
        <v>23</v>
      </c>
      <c r="D12" s="10">
        <v>18323093</v>
      </c>
      <c r="E12" s="10" t="s">
        <v>132</v>
      </c>
      <c r="F12" s="10">
        <v>3.7970000000000002</v>
      </c>
      <c r="G12" s="12">
        <v>0.04</v>
      </c>
      <c r="H12" s="16">
        <f t="shared" si="0"/>
        <v>1.0534632604687911E-2</v>
      </c>
      <c r="I12" s="10">
        <f t="shared" si="1"/>
        <v>3.8370000000000002</v>
      </c>
      <c r="J12" s="12">
        <v>11</v>
      </c>
      <c r="K12" s="12"/>
      <c r="L12" s="10">
        <f t="shared" si="2"/>
        <v>11</v>
      </c>
      <c r="M12" s="10" t="s">
        <v>295</v>
      </c>
      <c r="N12" t="s">
        <v>291</v>
      </c>
      <c r="O12">
        <v>9</v>
      </c>
      <c r="P12" s="17">
        <f t="shared" si="3"/>
        <v>0.28125</v>
      </c>
      <c r="Q12">
        <v>11</v>
      </c>
      <c r="R12" s="17">
        <f t="shared" si="4"/>
        <v>0.34375</v>
      </c>
      <c r="S12" t="s">
        <v>301</v>
      </c>
      <c r="T12">
        <v>11</v>
      </c>
      <c r="U12" t="s">
        <v>300</v>
      </c>
    </row>
    <row r="13" spans="1:21" x14ac:dyDescent="0.2">
      <c r="B13">
        <v>12</v>
      </c>
      <c r="C13" s="10" t="s">
        <v>23</v>
      </c>
      <c r="D13" s="10">
        <v>18323057</v>
      </c>
      <c r="E13" s="10" t="s">
        <v>137</v>
      </c>
      <c r="F13" s="10">
        <v>3.762</v>
      </c>
      <c r="G13" s="12">
        <v>2.5000000000000001E-2</v>
      </c>
      <c r="H13" s="16">
        <f t="shared" si="0"/>
        <v>6.6454013822434882E-3</v>
      </c>
      <c r="I13" s="10">
        <f t="shared" si="1"/>
        <v>3.7869999999999999</v>
      </c>
      <c r="J13" s="12">
        <v>4</v>
      </c>
      <c r="K13" s="12"/>
      <c r="L13" s="10">
        <f t="shared" si="2"/>
        <v>4</v>
      </c>
      <c r="M13" s="10"/>
      <c r="N13" t="s">
        <v>291</v>
      </c>
      <c r="O13">
        <v>10</v>
      </c>
      <c r="P13" s="17">
        <f t="shared" si="3"/>
        <v>0.3125</v>
      </c>
      <c r="Q13">
        <v>12</v>
      </c>
      <c r="R13" s="17">
        <f t="shared" si="4"/>
        <v>0.375</v>
      </c>
      <c r="S13" t="s">
        <v>301</v>
      </c>
      <c r="T13">
        <v>12</v>
      </c>
      <c r="U13" t="s">
        <v>300</v>
      </c>
    </row>
    <row r="14" spans="1:21" x14ac:dyDescent="0.2">
      <c r="B14">
        <v>13</v>
      </c>
      <c r="C14" s="10" t="s">
        <v>23</v>
      </c>
      <c r="D14" s="10">
        <v>18323098</v>
      </c>
      <c r="E14" s="10" t="s">
        <v>138</v>
      </c>
      <c r="F14" s="10">
        <v>3.762</v>
      </c>
      <c r="G14" s="12">
        <v>0.01</v>
      </c>
      <c r="H14" s="16">
        <f t="shared" si="0"/>
        <v>2.6581605528973951E-3</v>
      </c>
      <c r="I14" s="10">
        <f t="shared" si="1"/>
        <v>3.7719999999999998</v>
      </c>
      <c r="J14" s="12">
        <v>37.5</v>
      </c>
      <c r="K14" s="12"/>
      <c r="L14" s="10">
        <f t="shared" si="2"/>
        <v>37.5</v>
      </c>
      <c r="M14" s="10"/>
      <c r="N14" t="s">
        <v>291</v>
      </c>
      <c r="O14">
        <v>11</v>
      </c>
      <c r="P14" s="17">
        <f t="shared" si="3"/>
        <v>0.34375</v>
      </c>
      <c r="Q14">
        <v>13</v>
      </c>
      <c r="R14" s="17">
        <f t="shared" si="4"/>
        <v>0.40625</v>
      </c>
    </row>
    <row r="15" spans="1:21" x14ac:dyDescent="0.2">
      <c r="B15">
        <v>14</v>
      </c>
      <c r="C15" s="10" t="s">
        <v>23</v>
      </c>
      <c r="D15" s="10">
        <v>18323008</v>
      </c>
      <c r="E15" s="10" t="s">
        <v>142</v>
      </c>
      <c r="F15" s="10">
        <v>3.7280000000000002</v>
      </c>
      <c r="G15" s="12">
        <v>1.7500000000000002E-2</v>
      </c>
      <c r="H15" s="16">
        <f t="shared" si="0"/>
        <v>4.6942060085836913E-3</v>
      </c>
      <c r="I15" s="10">
        <f t="shared" si="1"/>
        <v>3.7455000000000003</v>
      </c>
      <c r="J15" s="12">
        <v>42</v>
      </c>
      <c r="K15" s="12"/>
      <c r="L15" s="10">
        <f t="shared" si="2"/>
        <v>42</v>
      </c>
      <c r="M15" s="10"/>
      <c r="N15" t="s">
        <v>291</v>
      </c>
      <c r="O15">
        <v>13</v>
      </c>
      <c r="P15" s="17">
        <f t="shared" si="3"/>
        <v>0.40625</v>
      </c>
      <c r="Q15">
        <v>14</v>
      </c>
      <c r="R15" s="17">
        <f t="shared" si="4"/>
        <v>0.4375</v>
      </c>
    </row>
    <row r="16" spans="1:21" x14ac:dyDescent="0.2">
      <c r="B16">
        <v>15</v>
      </c>
      <c r="C16" s="10" t="s">
        <v>23</v>
      </c>
      <c r="D16" s="10">
        <v>18323018</v>
      </c>
      <c r="E16" s="10" t="s">
        <v>145</v>
      </c>
      <c r="F16" s="10">
        <v>3.6720000000000002</v>
      </c>
      <c r="G16" s="12">
        <v>2.5000000000000001E-2</v>
      </c>
      <c r="H16" s="16">
        <f t="shared" si="0"/>
        <v>6.8082788671023969E-3</v>
      </c>
      <c r="I16" s="10">
        <f t="shared" si="1"/>
        <v>3.6970000000000001</v>
      </c>
      <c r="J16" s="12">
        <v>20</v>
      </c>
      <c r="K16" s="12"/>
      <c r="L16" s="10">
        <f t="shared" si="2"/>
        <v>20</v>
      </c>
      <c r="M16" s="10"/>
      <c r="N16" t="s">
        <v>291</v>
      </c>
      <c r="O16">
        <v>15</v>
      </c>
      <c r="P16" s="17">
        <f t="shared" si="3"/>
        <v>0.46875</v>
      </c>
      <c r="Q16">
        <v>15</v>
      </c>
      <c r="R16" s="17">
        <f t="shared" si="4"/>
        <v>0.46875</v>
      </c>
    </row>
    <row r="17" spans="2:18" x14ac:dyDescent="0.2">
      <c r="B17">
        <v>16</v>
      </c>
      <c r="C17" s="10" t="s">
        <v>23</v>
      </c>
      <c r="D17" s="10">
        <v>18323041</v>
      </c>
      <c r="E17" s="10" t="s">
        <v>146</v>
      </c>
      <c r="F17" s="10">
        <v>3.6720000000000002</v>
      </c>
      <c r="G17" s="12"/>
      <c r="H17" s="16">
        <f t="shared" si="0"/>
        <v>0</v>
      </c>
      <c r="I17" s="10">
        <f t="shared" si="1"/>
        <v>3.6720000000000002</v>
      </c>
      <c r="J17" s="12">
        <v>2</v>
      </c>
      <c r="K17" s="12"/>
      <c r="L17" s="10">
        <f t="shared" si="2"/>
        <v>2</v>
      </c>
      <c r="M17" s="10"/>
      <c r="N17" t="s">
        <v>291</v>
      </c>
      <c r="O17">
        <v>16</v>
      </c>
      <c r="P17" s="17">
        <f t="shared" si="3"/>
        <v>0.5</v>
      </c>
      <c r="Q17">
        <v>16</v>
      </c>
      <c r="R17" s="17">
        <f t="shared" si="4"/>
        <v>0.5</v>
      </c>
    </row>
    <row r="18" spans="2:18" x14ac:dyDescent="0.2">
      <c r="B18">
        <v>17</v>
      </c>
      <c r="C18" s="10" t="s">
        <v>23</v>
      </c>
      <c r="D18" s="10">
        <v>18323094</v>
      </c>
      <c r="E18" s="10" t="s">
        <v>153</v>
      </c>
      <c r="F18" s="10">
        <v>3.6040000000000001</v>
      </c>
      <c r="G18" s="12">
        <v>4.0500000000000001E-2</v>
      </c>
      <c r="H18" s="16">
        <f t="shared" si="0"/>
        <v>1.1237513873473918E-2</v>
      </c>
      <c r="I18" s="10">
        <f t="shared" si="1"/>
        <v>3.6445000000000003</v>
      </c>
      <c r="J18" s="12">
        <v>20</v>
      </c>
      <c r="K18" s="12"/>
      <c r="L18" s="10">
        <f t="shared" si="2"/>
        <v>20</v>
      </c>
      <c r="M18" s="10"/>
      <c r="N18" t="s">
        <v>291</v>
      </c>
      <c r="O18">
        <v>18</v>
      </c>
      <c r="P18" s="17">
        <f t="shared" si="3"/>
        <v>0.5625</v>
      </c>
      <c r="Q18">
        <v>17</v>
      </c>
      <c r="R18" s="17">
        <f t="shared" si="4"/>
        <v>0.53125</v>
      </c>
    </row>
    <row r="19" spans="2:18" x14ac:dyDescent="0.2">
      <c r="B19">
        <v>18</v>
      </c>
      <c r="C19" s="10" t="s">
        <v>23</v>
      </c>
      <c r="D19" s="10">
        <v>18323065</v>
      </c>
      <c r="E19" s="10" t="s">
        <v>152</v>
      </c>
      <c r="F19" s="10">
        <v>3.6240000000000001</v>
      </c>
      <c r="G19" s="12"/>
      <c r="H19" s="16">
        <f t="shared" si="0"/>
        <v>0</v>
      </c>
      <c r="I19" s="10">
        <f t="shared" si="1"/>
        <v>3.6240000000000001</v>
      </c>
      <c r="J19" s="12">
        <v>2</v>
      </c>
      <c r="K19" s="12"/>
      <c r="L19" s="10">
        <f t="shared" si="2"/>
        <v>2</v>
      </c>
      <c r="M19" s="10"/>
      <c r="N19" t="s">
        <v>291</v>
      </c>
      <c r="O19">
        <v>17</v>
      </c>
      <c r="P19" s="17">
        <f t="shared" si="3"/>
        <v>0.53125</v>
      </c>
      <c r="Q19">
        <v>18</v>
      </c>
      <c r="R19" s="17">
        <f t="shared" si="4"/>
        <v>0.5625</v>
      </c>
    </row>
    <row r="20" spans="2:18" x14ac:dyDescent="0.2">
      <c r="B20">
        <v>19</v>
      </c>
      <c r="C20" s="10" t="s">
        <v>23</v>
      </c>
      <c r="D20" s="10">
        <v>18323135</v>
      </c>
      <c r="E20" s="10" t="s">
        <v>156</v>
      </c>
      <c r="F20" s="10">
        <v>3.54</v>
      </c>
      <c r="G20" s="12">
        <v>0.06</v>
      </c>
      <c r="H20" s="16">
        <f t="shared" si="0"/>
        <v>1.6949152542372881E-2</v>
      </c>
      <c r="I20" s="10">
        <f t="shared" si="1"/>
        <v>3.6</v>
      </c>
      <c r="J20" s="12">
        <v>2</v>
      </c>
      <c r="K20" s="12"/>
      <c r="L20" s="10">
        <f t="shared" si="2"/>
        <v>2</v>
      </c>
      <c r="M20" s="10"/>
      <c r="N20" t="s">
        <v>291</v>
      </c>
      <c r="O20">
        <v>20</v>
      </c>
      <c r="P20" s="17">
        <f t="shared" si="3"/>
        <v>0.625</v>
      </c>
      <c r="Q20">
        <v>19</v>
      </c>
      <c r="R20" s="17">
        <f t="shared" si="4"/>
        <v>0.59375</v>
      </c>
    </row>
    <row r="21" spans="2:18" x14ac:dyDescent="0.2">
      <c r="B21">
        <v>20</v>
      </c>
      <c r="C21" s="10" t="s">
        <v>23</v>
      </c>
      <c r="D21" s="10">
        <v>18323131</v>
      </c>
      <c r="E21" s="10" t="s">
        <v>155</v>
      </c>
      <c r="F21" s="10">
        <v>3.5430000000000001</v>
      </c>
      <c r="G21" s="12">
        <v>2.5000000000000001E-2</v>
      </c>
      <c r="H21" s="16">
        <f t="shared" si="0"/>
        <v>7.056167090036692E-3</v>
      </c>
      <c r="I21" s="10">
        <f t="shared" si="1"/>
        <v>3.5680000000000001</v>
      </c>
      <c r="J21" s="12">
        <v>2</v>
      </c>
      <c r="K21" s="12"/>
      <c r="L21" s="10">
        <f t="shared" si="2"/>
        <v>2</v>
      </c>
      <c r="M21" s="10"/>
      <c r="N21" t="s">
        <v>291</v>
      </c>
      <c r="O21">
        <v>19</v>
      </c>
      <c r="P21" s="17">
        <f t="shared" si="3"/>
        <v>0.59375</v>
      </c>
      <c r="Q21">
        <v>20</v>
      </c>
      <c r="R21" s="17">
        <f t="shared" si="4"/>
        <v>0.625</v>
      </c>
    </row>
    <row r="22" spans="2:18" x14ac:dyDescent="0.2">
      <c r="C22" s="10"/>
      <c r="D22" s="10"/>
      <c r="E22" s="10"/>
      <c r="F22" s="10"/>
      <c r="G22" s="12"/>
      <c r="H22" s="16"/>
      <c r="I22" s="10"/>
      <c r="J22" s="12"/>
      <c r="K22" s="12"/>
      <c r="L22" s="10"/>
      <c r="M22" s="10"/>
      <c r="P22" s="17"/>
      <c r="R22" s="17"/>
    </row>
    <row r="23" spans="2:18" x14ac:dyDescent="0.2">
      <c r="C23" s="10"/>
      <c r="D23" s="10"/>
      <c r="E23" s="10"/>
      <c r="F23" s="10"/>
      <c r="G23" s="12"/>
      <c r="H23" s="16"/>
      <c r="I23" s="10"/>
      <c r="J23" s="12"/>
      <c r="K23" s="12"/>
      <c r="L23" s="10"/>
      <c r="M23" s="10"/>
      <c r="P23" s="17"/>
      <c r="R23" s="17"/>
    </row>
    <row r="24" spans="2:18" x14ac:dyDescent="0.2">
      <c r="C24" s="10"/>
      <c r="D24" s="10"/>
      <c r="E24" s="10"/>
      <c r="F24" s="10"/>
      <c r="G24" s="12"/>
      <c r="H24" s="16"/>
      <c r="I24" s="10"/>
      <c r="J24" s="12"/>
      <c r="K24" s="12"/>
      <c r="L24" s="10"/>
      <c r="M24" s="10"/>
      <c r="P24" s="17"/>
      <c r="R24" s="17"/>
    </row>
    <row r="25" spans="2:18" x14ac:dyDescent="0.2">
      <c r="C25" s="10"/>
      <c r="D25" s="10"/>
      <c r="E25" s="10"/>
      <c r="F25" s="10"/>
      <c r="G25" s="12"/>
      <c r="H25" s="16"/>
      <c r="I25" s="10"/>
      <c r="J25" s="12"/>
      <c r="K25" s="12"/>
      <c r="L25" s="10"/>
      <c r="M25" s="10"/>
      <c r="P25" s="17"/>
      <c r="R25" s="17"/>
    </row>
    <row r="26" spans="2:18" x14ac:dyDescent="0.2">
      <c r="C26" s="10"/>
      <c r="D26" s="10"/>
      <c r="E26" s="10"/>
      <c r="F26" s="10"/>
      <c r="G26" s="12"/>
      <c r="H26" s="16"/>
      <c r="I26" s="10"/>
      <c r="J26" s="12"/>
      <c r="K26" s="12"/>
      <c r="L26" s="10"/>
      <c r="M26" s="10"/>
      <c r="P26" s="17"/>
      <c r="R26" s="17"/>
    </row>
    <row r="27" spans="2:18" x14ac:dyDescent="0.2">
      <c r="C27" s="10"/>
      <c r="D27" s="10"/>
      <c r="E27" s="10"/>
      <c r="F27" s="10"/>
      <c r="G27" s="12"/>
      <c r="H27" s="16"/>
      <c r="I27" s="10"/>
      <c r="J27" s="12"/>
      <c r="K27" s="12"/>
      <c r="L27" s="10"/>
      <c r="M27" s="10"/>
      <c r="P27" s="17"/>
      <c r="R27" s="17"/>
    </row>
    <row r="28" spans="2:18" x14ac:dyDescent="0.2">
      <c r="C28" s="10"/>
      <c r="D28" s="10"/>
      <c r="E28" s="10"/>
      <c r="F28" s="10"/>
      <c r="G28" s="12"/>
      <c r="H28" s="16"/>
      <c r="I28" s="10"/>
      <c r="J28" s="12"/>
      <c r="K28" s="12"/>
      <c r="L28" s="10"/>
      <c r="M28" s="10"/>
      <c r="P28" s="17"/>
      <c r="R28" s="17"/>
    </row>
    <row r="29" spans="2:18" x14ac:dyDescent="0.2">
      <c r="C29" s="10"/>
      <c r="D29" s="10"/>
      <c r="E29" s="10"/>
      <c r="F29" s="10"/>
      <c r="G29" s="12"/>
      <c r="H29" s="16"/>
      <c r="I29" s="10"/>
      <c r="J29" s="12"/>
      <c r="K29" s="12"/>
      <c r="L29" s="10"/>
      <c r="M29" s="10"/>
      <c r="P29" s="17"/>
      <c r="R29" s="17"/>
    </row>
    <row r="30" spans="2:18" x14ac:dyDescent="0.2">
      <c r="C30" s="10"/>
      <c r="D30" s="10"/>
      <c r="E30" s="10"/>
      <c r="F30" s="10"/>
      <c r="G30" s="12"/>
      <c r="H30" s="16"/>
      <c r="I30" s="10"/>
      <c r="J30" s="12"/>
      <c r="K30" s="12"/>
      <c r="L30" s="10"/>
      <c r="M30" s="10"/>
      <c r="P30" s="17"/>
      <c r="R30" s="17"/>
    </row>
    <row r="31" spans="2:18" x14ac:dyDescent="0.2">
      <c r="C31" s="10"/>
      <c r="D31" s="10"/>
      <c r="E31" s="10"/>
      <c r="F31" s="10"/>
      <c r="G31" s="12"/>
      <c r="H31" s="16"/>
      <c r="I31" s="10"/>
      <c r="J31" s="12"/>
      <c r="K31" s="12"/>
      <c r="L31" s="10"/>
      <c r="M31" s="10"/>
      <c r="P31" s="17"/>
      <c r="R31" s="17"/>
    </row>
    <row r="32" spans="2:18" x14ac:dyDescent="0.2">
      <c r="C32" s="10"/>
      <c r="D32" s="10"/>
      <c r="E32" s="10"/>
      <c r="F32" s="10"/>
      <c r="G32" s="12"/>
      <c r="H32" s="16"/>
      <c r="I32" s="10"/>
      <c r="J32" s="12"/>
      <c r="K32" s="12"/>
      <c r="L32" s="10"/>
      <c r="M32" s="10"/>
      <c r="P32" s="17"/>
      <c r="R32" s="17"/>
    </row>
    <row r="33" spans="3:18" x14ac:dyDescent="0.2">
      <c r="C33" s="10"/>
      <c r="D33" s="10"/>
      <c r="E33" s="10"/>
      <c r="F33" s="10"/>
      <c r="G33" s="12"/>
      <c r="H33" s="16"/>
      <c r="I33" s="10"/>
      <c r="J33" s="12"/>
      <c r="K33" s="12"/>
      <c r="L33" s="10"/>
      <c r="M33" s="10"/>
      <c r="P33" s="17"/>
      <c r="R33" s="17"/>
    </row>
  </sheetData>
  <sortState ref="A2:U33">
    <sortCondition descending="1" ref="I2:I33"/>
  </sortSt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BC09E-E66F-4C76-B051-F1AD6DFE605C}">
  <dimension ref="A1:U33"/>
  <sheetViews>
    <sheetView topLeftCell="A7" workbookViewId="0">
      <selection activeCell="A22" sqref="A22:XFD33"/>
    </sheetView>
  </sheetViews>
  <sheetFormatPr defaultRowHeight="14.25" x14ac:dyDescent="0.2"/>
  <cols>
    <col min="8" max="8" width="9" style="17"/>
  </cols>
  <sheetData>
    <row r="1" spans="1:21" s="2" customFormat="1" ht="71.25" x14ac:dyDescent="0.2">
      <c r="A1" s="5" t="s">
        <v>303</v>
      </c>
      <c r="B1" s="5" t="s">
        <v>0</v>
      </c>
      <c r="C1" s="4" t="s">
        <v>17</v>
      </c>
      <c r="D1" s="5" t="s">
        <v>1</v>
      </c>
      <c r="E1" s="5" t="s">
        <v>2</v>
      </c>
      <c r="F1" s="5" t="s">
        <v>3</v>
      </c>
      <c r="G1" s="9" t="s">
        <v>4</v>
      </c>
      <c r="H1" s="18" t="s">
        <v>289</v>
      </c>
      <c r="I1" s="5" t="s">
        <v>5</v>
      </c>
      <c r="J1" s="9" t="s">
        <v>6</v>
      </c>
      <c r="K1" s="9" t="s">
        <v>7</v>
      </c>
      <c r="L1" s="6" t="s">
        <v>8</v>
      </c>
      <c r="M1" s="5" t="s">
        <v>290</v>
      </c>
      <c r="N1" s="5" t="s">
        <v>9</v>
      </c>
      <c r="O1" s="1" t="s">
        <v>10</v>
      </c>
      <c r="P1" s="5" t="s">
        <v>11</v>
      </c>
      <c r="Q1" s="5" t="s">
        <v>12</v>
      </c>
      <c r="R1" s="5" t="s">
        <v>13</v>
      </c>
      <c r="S1" s="5" t="s">
        <v>14</v>
      </c>
      <c r="T1" s="5" t="s">
        <v>15</v>
      </c>
      <c r="U1" s="5" t="s">
        <v>16</v>
      </c>
    </row>
    <row r="2" spans="1:21" x14ac:dyDescent="0.2">
      <c r="B2">
        <v>1</v>
      </c>
      <c r="C2" s="10" t="s">
        <v>22</v>
      </c>
      <c r="D2" s="10">
        <v>18323012</v>
      </c>
      <c r="E2" s="10" t="s">
        <v>108</v>
      </c>
      <c r="F2" s="10">
        <v>4.2729999999999997</v>
      </c>
      <c r="G2" s="12">
        <v>0.24249999999999999</v>
      </c>
      <c r="H2" s="16">
        <f t="shared" ref="H2:H21" si="0">G2/F2</f>
        <v>5.675169670021063E-2</v>
      </c>
      <c r="I2" s="10">
        <f t="shared" ref="I2:I21" si="1">F2+G2</f>
        <v>4.5154999999999994</v>
      </c>
      <c r="J2" s="12">
        <v>10</v>
      </c>
      <c r="K2" s="12">
        <v>1</v>
      </c>
      <c r="L2" s="10">
        <f t="shared" ref="L2:L21" si="2">J2+K2*50</f>
        <v>60</v>
      </c>
      <c r="M2" s="10" t="s">
        <v>294</v>
      </c>
      <c r="N2" t="s">
        <v>291</v>
      </c>
      <c r="O2">
        <v>2</v>
      </c>
      <c r="P2" s="17">
        <f t="shared" ref="P2:P21" si="3">O2/32</f>
        <v>6.25E-2</v>
      </c>
      <c r="Q2">
        <v>1</v>
      </c>
      <c r="R2" s="17">
        <f t="shared" ref="R2:R21" si="4">Q2/32</f>
        <v>3.125E-2</v>
      </c>
      <c r="S2" s="17" t="s">
        <v>301</v>
      </c>
      <c r="T2">
        <v>1</v>
      </c>
      <c r="U2" t="s">
        <v>298</v>
      </c>
    </row>
    <row r="3" spans="1:21" x14ac:dyDescent="0.2">
      <c r="B3">
        <v>2</v>
      </c>
      <c r="C3" s="10" t="s">
        <v>22</v>
      </c>
      <c r="D3" s="10">
        <v>18323080</v>
      </c>
      <c r="E3" s="10" t="s">
        <v>107</v>
      </c>
      <c r="F3" s="10">
        <v>4.3040000000000003</v>
      </c>
      <c r="G3" s="12">
        <v>4.4999999999999998E-2</v>
      </c>
      <c r="H3" s="16">
        <f t="shared" si="0"/>
        <v>1.045539033457249E-2</v>
      </c>
      <c r="I3" s="10">
        <f t="shared" si="1"/>
        <v>4.3490000000000002</v>
      </c>
      <c r="J3" s="12">
        <v>15</v>
      </c>
      <c r="K3" s="12"/>
      <c r="L3" s="10">
        <f t="shared" si="2"/>
        <v>15</v>
      </c>
      <c r="M3" s="10"/>
      <c r="N3" t="s">
        <v>291</v>
      </c>
      <c r="O3">
        <v>1</v>
      </c>
      <c r="P3" s="17">
        <f t="shared" si="3"/>
        <v>3.125E-2</v>
      </c>
      <c r="Q3">
        <v>2</v>
      </c>
      <c r="R3" s="17">
        <f t="shared" si="4"/>
        <v>6.25E-2</v>
      </c>
      <c r="S3" s="17" t="s">
        <v>301</v>
      </c>
      <c r="T3">
        <v>2</v>
      </c>
      <c r="U3" t="s">
        <v>298</v>
      </c>
    </row>
    <row r="4" spans="1:21" x14ac:dyDescent="0.2">
      <c r="B4">
        <v>3</v>
      </c>
      <c r="C4" s="10" t="s">
        <v>22</v>
      </c>
      <c r="D4" s="10">
        <v>17324095</v>
      </c>
      <c r="E4" s="10" t="s">
        <v>126</v>
      </c>
      <c r="F4" s="10">
        <v>3.9169999999999998</v>
      </c>
      <c r="G4" s="12">
        <v>0.31</v>
      </c>
      <c r="H4" s="16">
        <f t="shared" si="0"/>
        <v>7.9142200663773296E-2</v>
      </c>
      <c r="I4" s="10">
        <f t="shared" si="1"/>
        <v>4.2269999999999994</v>
      </c>
      <c r="J4" s="12">
        <v>127.5</v>
      </c>
      <c r="K4" s="12"/>
      <c r="L4" s="10">
        <f t="shared" si="2"/>
        <v>127.5</v>
      </c>
      <c r="M4" s="10"/>
      <c r="N4" t="s">
        <v>291</v>
      </c>
      <c r="O4">
        <v>10</v>
      </c>
      <c r="P4" s="17">
        <f t="shared" si="3"/>
        <v>0.3125</v>
      </c>
      <c r="Q4">
        <v>3</v>
      </c>
      <c r="R4" s="17">
        <f t="shared" si="4"/>
        <v>9.375E-2</v>
      </c>
      <c r="S4" s="17" t="s">
        <v>301</v>
      </c>
      <c r="T4">
        <v>3</v>
      </c>
      <c r="U4" t="s">
        <v>299</v>
      </c>
    </row>
    <row r="5" spans="1:21" x14ac:dyDescent="0.2">
      <c r="B5">
        <v>4</v>
      </c>
      <c r="C5" s="10" t="s">
        <v>22</v>
      </c>
      <c r="D5" s="10">
        <v>18323110</v>
      </c>
      <c r="E5" s="10" t="s">
        <v>111</v>
      </c>
      <c r="F5" s="10">
        <v>4.1580000000000004</v>
      </c>
      <c r="G5" s="12">
        <v>5.7500000000000002E-2</v>
      </c>
      <c r="H5" s="16">
        <f t="shared" si="0"/>
        <v>1.3828763828763828E-2</v>
      </c>
      <c r="I5" s="10">
        <f t="shared" si="1"/>
        <v>4.2155000000000005</v>
      </c>
      <c r="J5" s="12">
        <v>17.5</v>
      </c>
      <c r="K5" s="12"/>
      <c r="L5" s="10">
        <f t="shared" si="2"/>
        <v>17.5</v>
      </c>
      <c r="M5" s="10"/>
      <c r="N5" t="s">
        <v>291</v>
      </c>
      <c r="O5">
        <v>3</v>
      </c>
      <c r="P5" s="17">
        <f t="shared" si="3"/>
        <v>9.375E-2</v>
      </c>
      <c r="Q5">
        <v>4</v>
      </c>
      <c r="R5" s="17">
        <f t="shared" si="4"/>
        <v>0.125</v>
      </c>
      <c r="S5" s="17" t="s">
        <v>301</v>
      </c>
      <c r="T5">
        <v>4</v>
      </c>
      <c r="U5" t="s">
        <v>299</v>
      </c>
    </row>
    <row r="6" spans="1:21" x14ac:dyDescent="0.2">
      <c r="B6">
        <v>5</v>
      </c>
      <c r="C6" s="10" t="s">
        <v>22</v>
      </c>
      <c r="D6" s="10">
        <v>18323105</v>
      </c>
      <c r="E6" s="10" t="s">
        <v>116</v>
      </c>
      <c r="F6" s="10">
        <v>4.0149999999999997</v>
      </c>
      <c r="G6" s="12">
        <v>0.14749999999999999</v>
      </c>
      <c r="H6" s="16">
        <f t="shared" si="0"/>
        <v>3.6737235367372355E-2</v>
      </c>
      <c r="I6" s="10">
        <f t="shared" si="1"/>
        <v>4.1624999999999996</v>
      </c>
      <c r="J6" s="12">
        <v>2</v>
      </c>
      <c r="K6" s="12"/>
      <c r="L6" s="10">
        <f t="shared" si="2"/>
        <v>2</v>
      </c>
      <c r="M6" s="10"/>
      <c r="N6" t="s">
        <v>291</v>
      </c>
      <c r="O6">
        <v>6</v>
      </c>
      <c r="P6" s="17">
        <f t="shared" si="3"/>
        <v>0.1875</v>
      </c>
      <c r="Q6">
        <v>5</v>
      </c>
      <c r="R6" s="17">
        <f t="shared" si="4"/>
        <v>0.15625</v>
      </c>
      <c r="S6" s="17" t="s">
        <v>301</v>
      </c>
      <c r="T6">
        <v>5</v>
      </c>
      <c r="U6" t="s">
        <v>299</v>
      </c>
    </row>
    <row r="7" spans="1:21" x14ac:dyDescent="0.2">
      <c r="B7">
        <v>6</v>
      </c>
      <c r="C7" s="10" t="s">
        <v>22</v>
      </c>
      <c r="D7" s="10">
        <v>18323113</v>
      </c>
      <c r="E7" s="10" t="s">
        <v>115</v>
      </c>
      <c r="F7" s="10">
        <v>4.0199999999999996</v>
      </c>
      <c r="G7" s="12">
        <v>4.4999999999999998E-2</v>
      </c>
      <c r="H7" s="16">
        <f t="shared" si="0"/>
        <v>1.119402985074627E-2</v>
      </c>
      <c r="I7" s="10">
        <f t="shared" si="1"/>
        <v>4.0649999999999995</v>
      </c>
      <c r="J7" s="12">
        <v>2</v>
      </c>
      <c r="K7" s="12">
        <v>1</v>
      </c>
      <c r="L7" s="10">
        <f t="shared" si="2"/>
        <v>52</v>
      </c>
      <c r="M7" s="10"/>
      <c r="N7" t="s">
        <v>291</v>
      </c>
      <c r="O7">
        <v>5</v>
      </c>
      <c r="P7" s="17">
        <f t="shared" si="3"/>
        <v>0.15625</v>
      </c>
      <c r="Q7">
        <v>6</v>
      </c>
      <c r="R7" s="17">
        <f t="shared" si="4"/>
        <v>0.1875</v>
      </c>
      <c r="S7" s="17" t="s">
        <v>301</v>
      </c>
      <c r="T7">
        <v>6</v>
      </c>
      <c r="U7" t="s">
        <v>299</v>
      </c>
    </row>
    <row r="8" spans="1:21" x14ac:dyDescent="0.2">
      <c r="B8">
        <v>7</v>
      </c>
      <c r="C8" s="10" t="s">
        <v>22</v>
      </c>
      <c r="D8" s="10">
        <v>18323063</v>
      </c>
      <c r="E8" s="10" t="s">
        <v>114</v>
      </c>
      <c r="F8" s="10">
        <v>4.04</v>
      </c>
      <c r="G8" s="12"/>
      <c r="H8" s="16">
        <f t="shared" si="0"/>
        <v>0</v>
      </c>
      <c r="I8" s="10">
        <f t="shared" si="1"/>
        <v>4.04</v>
      </c>
      <c r="J8" s="12">
        <v>2</v>
      </c>
      <c r="K8" s="12"/>
      <c r="L8" s="10">
        <f t="shared" si="2"/>
        <v>2</v>
      </c>
      <c r="M8" s="10"/>
      <c r="N8" t="s">
        <v>291</v>
      </c>
      <c r="O8">
        <v>4</v>
      </c>
      <c r="P8" s="17">
        <f t="shared" si="3"/>
        <v>0.125</v>
      </c>
      <c r="Q8">
        <v>7</v>
      </c>
      <c r="R8" s="17">
        <f t="shared" si="4"/>
        <v>0.21875</v>
      </c>
      <c r="S8" s="17" t="s">
        <v>301</v>
      </c>
      <c r="T8">
        <v>7</v>
      </c>
      <c r="U8" t="s">
        <v>300</v>
      </c>
    </row>
    <row r="9" spans="1:21" x14ac:dyDescent="0.2">
      <c r="B9">
        <v>8</v>
      </c>
      <c r="C9" s="10" t="s">
        <v>22</v>
      </c>
      <c r="D9" s="10">
        <v>18323051</v>
      </c>
      <c r="E9" s="10" t="s">
        <v>117</v>
      </c>
      <c r="F9" s="10">
        <v>4.0060000000000002</v>
      </c>
      <c r="G9" s="12"/>
      <c r="H9" s="16">
        <f t="shared" si="0"/>
        <v>0</v>
      </c>
      <c r="I9" s="10">
        <f t="shared" si="1"/>
        <v>4.0060000000000002</v>
      </c>
      <c r="J9" s="12">
        <v>14</v>
      </c>
      <c r="K9" s="12"/>
      <c r="L9" s="10">
        <f t="shared" si="2"/>
        <v>14</v>
      </c>
      <c r="M9" s="10"/>
      <c r="N9" t="s">
        <v>291</v>
      </c>
      <c r="O9">
        <v>7</v>
      </c>
      <c r="P9" s="17">
        <f t="shared" si="3"/>
        <v>0.21875</v>
      </c>
      <c r="Q9">
        <v>8</v>
      </c>
      <c r="R9" s="17">
        <f t="shared" si="4"/>
        <v>0.25</v>
      </c>
      <c r="S9" s="17" t="s">
        <v>301</v>
      </c>
      <c r="T9">
        <v>8</v>
      </c>
      <c r="U9" t="s">
        <v>300</v>
      </c>
    </row>
    <row r="10" spans="1:21" x14ac:dyDescent="0.2">
      <c r="B10">
        <v>9</v>
      </c>
      <c r="C10" s="10" t="s">
        <v>22</v>
      </c>
      <c r="D10" s="10">
        <v>18323022</v>
      </c>
      <c r="E10" s="10" t="s">
        <v>124</v>
      </c>
      <c r="F10" s="10">
        <v>3.9289999999999998</v>
      </c>
      <c r="G10" s="12">
        <v>0.05</v>
      </c>
      <c r="H10" s="16">
        <f t="shared" si="0"/>
        <v>1.2725884448969205E-2</v>
      </c>
      <c r="I10" s="10">
        <f t="shared" si="1"/>
        <v>3.9789999999999996</v>
      </c>
      <c r="J10" s="12">
        <v>15</v>
      </c>
      <c r="K10" s="12"/>
      <c r="L10" s="10">
        <f t="shared" si="2"/>
        <v>15</v>
      </c>
      <c r="M10" s="10"/>
      <c r="N10" t="s">
        <v>291</v>
      </c>
      <c r="O10">
        <v>8</v>
      </c>
      <c r="P10" s="17">
        <f t="shared" si="3"/>
        <v>0.25</v>
      </c>
      <c r="Q10">
        <v>9</v>
      </c>
      <c r="R10" s="17">
        <f t="shared" si="4"/>
        <v>0.28125</v>
      </c>
      <c r="S10" s="17" t="s">
        <v>301</v>
      </c>
      <c r="T10">
        <v>9</v>
      </c>
      <c r="U10" t="s">
        <v>300</v>
      </c>
    </row>
    <row r="11" spans="1:21" x14ac:dyDescent="0.2">
      <c r="B11">
        <v>10</v>
      </c>
      <c r="C11" s="10" t="s">
        <v>22</v>
      </c>
      <c r="D11" s="10">
        <v>18323032</v>
      </c>
      <c r="E11" s="10" t="s">
        <v>125</v>
      </c>
      <c r="F11" s="10">
        <v>3.9239999999999999</v>
      </c>
      <c r="G11" s="12">
        <v>0.02</v>
      </c>
      <c r="H11" s="16">
        <f t="shared" si="0"/>
        <v>5.0968399592252805E-3</v>
      </c>
      <c r="I11" s="10">
        <f t="shared" si="1"/>
        <v>3.944</v>
      </c>
      <c r="J11" s="12">
        <v>12</v>
      </c>
      <c r="K11" s="12"/>
      <c r="L11" s="10">
        <f t="shared" si="2"/>
        <v>12</v>
      </c>
      <c r="M11" s="10"/>
      <c r="N11" t="s">
        <v>291</v>
      </c>
      <c r="O11">
        <v>9</v>
      </c>
      <c r="P11" s="17">
        <f t="shared" si="3"/>
        <v>0.28125</v>
      </c>
      <c r="Q11">
        <v>10</v>
      </c>
      <c r="R11" s="17">
        <f t="shared" si="4"/>
        <v>0.3125</v>
      </c>
      <c r="S11" s="17" t="s">
        <v>301</v>
      </c>
      <c r="T11">
        <v>10</v>
      </c>
      <c r="U11" t="s">
        <v>300</v>
      </c>
    </row>
    <row r="12" spans="1:21" x14ac:dyDescent="0.2">
      <c r="B12">
        <v>11</v>
      </c>
      <c r="C12" s="10" t="s">
        <v>22</v>
      </c>
      <c r="D12" s="10">
        <v>18323129</v>
      </c>
      <c r="E12" s="10" t="s">
        <v>128</v>
      </c>
      <c r="F12" s="10">
        <v>3.8889999999999998</v>
      </c>
      <c r="G12" s="12">
        <v>0.03</v>
      </c>
      <c r="H12" s="16">
        <f t="shared" si="0"/>
        <v>7.7140653124196457E-3</v>
      </c>
      <c r="I12" s="10">
        <f t="shared" si="1"/>
        <v>3.9189999999999996</v>
      </c>
      <c r="J12" s="12">
        <v>9</v>
      </c>
      <c r="K12" s="12"/>
      <c r="L12" s="10">
        <f t="shared" si="2"/>
        <v>9</v>
      </c>
      <c r="M12" s="10"/>
      <c r="N12" t="s">
        <v>291</v>
      </c>
      <c r="O12">
        <v>11</v>
      </c>
      <c r="P12" s="17">
        <f t="shared" si="3"/>
        <v>0.34375</v>
      </c>
      <c r="Q12">
        <v>11</v>
      </c>
      <c r="R12" s="17">
        <f t="shared" si="4"/>
        <v>0.34375</v>
      </c>
      <c r="S12" s="17" t="s">
        <v>301</v>
      </c>
      <c r="T12">
        <v>11</v>
      </c>
      <c r="U12" t="s">
        <v>300</v>
      </c>
    </row>
    <row r="13" spans="1:21" x14ac:dyDescent="0.2">
      <c r="B13">
        <v>12</v>
      </c>
      <c r="C13" s="10" t="s">
        <v>22</v>
      </c>
      <c r="D13" s="10">
        <v>18323109</v>
      </c>
      <c r="E13" s="10" t="s">
        <v>130</v>
      </c>
      <c r="F13" s="10">
        <v>3.8650000000000002</v>
      </c>
      <c r="G13" s="12">
        <v>2.5000000000000001E-2</v>
      </c>
      <c r="H13" s="16">
        <f t="shared" si="0"/>
        <v>6.4683053040103496E-3</v>
      </c>
      <c r="I13" s="10">
        <f t="shared" si="1"/>
        <v>3.89</v>
      </c>
      <c r="J13" s="12">
        <v>18</v>
      </c>
      <c r="K13" s="12"/>
      <c r="L13" s="10">
        <f t="shared" si="2"/>
        <v>18</v>
      </c>
      <c r="M13" s="10"/>
      <c r="N13" t="s">
        <v>291</v>
      </c>
      <c r="O13">
        <v>12</v>
      </c>
      <c r="P13" s="17">
        <f t="shared" si="3"/>
        <v>0.375</v>
      </c>
      <c r="Q13">
        <v>12</v>
      </c>
      <c r="R13" s="17">
        <f t="shared" si="4"/>
        <v>0.375</v>
      </c>
      <c r="S13" s="17" t="s">
        <v>301</v>
      </c>
      <c r="T13">
        <v>12</v>
      </c>
      <c r="U13" t="s">
        <v>300</v>
      </c>
    </row>
    <row r="14" spans="1:21" x14ac:dyDescent="0.2">
      <c r="B14">
        <v>13</v>
      </c>
      <c r="C14" s="10" t="s">
        <v>22</v>
      </c>
      <c r="D14" s="10">
        <v>18323009</v>
      </c>
      <c r="E14" s="10" t="s">
        <v>136</v>
      </c>
      <c r="F14" s="10">
        <v>3.766</v>
      </c>
      <c r="G14" s="12">
        <v>3.5000000000000003E-2</v>
      </c>
      <c r="H14" s="16">
        <f t="shared" si="0"/>
        <v>9.2936802973977699E-3</v>
      </c>
      <c r="I14" s="10">
        <f t="shared" si="1"/>
        <v>3.8010000000000002</v>
      </c>
      <c r="J14" s="12">
        <v>2</v>
      </c>
      <c r="K14" s="12"/>
      <c r="L14" s="10">
        <f t="shared" si="2"/>
        <v>2</v>
      </c>
      <c r="M14" s="10" t="s">
        <v>295</v>
      </c>
      <c r="N14" t="s">
        <v>291</v>
      </c>
      <c r="O14">
        <v>14</v>
      </c>
      <c r="P14" s="17">
        <f t="shared" si="3"/>
        <v>0.4375</v>
      </c>
      <c r="Q14">
        <v>13</v>
      </c>
      <c r="R14" s="17">
        <f t="shared" si="4"/>
        <v>0.40625</v>
      </c>
    </row>
    <row r="15" spans="1:21" x14ac:dyDescent="0.2">
      <c r="B15">
        <v>14</v>
      </c>
      <c r="C15" s="10" t="s">
        <v>22</v>
      </c>
      <c r="D15" s="10">
        <v>18323055</v>
      </c>
      <c r="E15" s="10" t="s">
        <v>148</v>
      </c>
      <c r="F15" s="10">
        <v>3.6480000000000001</v>
      </c>
      <c r="G15" s="12">
        <v>0.13500000000000001</v>
      </c>
      <c r="H15" s="16">
        <f t="shared" si="0"/>
        <v>3.7006578947368425E-2</v>
      </c>
      <c r="I15" s="10">
        <f t="shared" si="1"/>
        <v>3.7830000000000004</v>
      </c>
      <c r="J15" s="12">
        <v>2</v>
      </c>
      <c r="K15" s="12"/>
      <c r="L15" s="10">
        <f t="shared" si="2"/>
        <v>2</v>
      </c>
      <c r="M15" s="10"/>
      <c r="N15" t="s">
        <v>291</v>
      </c>
      <c r="O15">
        <v>17</v>
      </c>
      <c r="P15" s="17">
        <f t="shared" si="3"/>
        <v>0.53125</v>
      </c>
      <c r="Q15">
        <v>14</v>
      </c>
      <c r="R15" s="17">
        <f t="shared" si="4"/>
        <v>0.4375</v>
      </c>
    </row>
    <row r="16" spans="1:21" x14ac:dyDescent="0.2">
      <c r="B16">
        <v>15</v>
      </c>
      <c r="C16" s="10" t="s">
        <v>22</v>
      </c>
      <c r="D16" s="10">
        <v>18323095</v>
      </c>
      <c r="E16" s="10" t="s">
        <v>133</v>
      </c>
      <c r="F16" s="10">
        <v>3.7810000000000001</v>
      </c>
      <c r="G16" s="12"/>
      <c r="H16" s="16">
        <f t="shared" si="0"/>
        <v>0</v>
      </c>
      <c r="I16" s="10">
        <f t="shared" si="1"/>
        <v>3.7810000000000001</v>
      </c>
      <c r="J16" s="12">
        <v>2</v>
      </c>
      <c r="K16" s="12"/>
      <c r="L16" s="10">
        <f t="shared" si="2"/>
        <v>2</v>
      </c>
      <c r="M16" s="10"/>
      <c r="N16" t="s">
        <v>291</v>
      </c>
      <c r="O16">
        <v>13</v>
      </c>
      <c r="P16" s="17">
        <f t="shared" si="3"/>
        <v>0.40625</v>
      </c>
      <c r="Q16">
        <v>15</v>
      </c>
      <c r="R16" s="17">
        <f t="shared" si="4"/>
        <v>0.46875</v>
      </c>
    </row>
    <row r="17" spans="2:18" x14ac:dyDescent="0.2">
      <c r="B17">
        <v>16</v>
      </c>
      <c r="C17" s="10" t="s">
        <v>22</v>
      </c>
      <c r="D17" s="10">
        <v>18323007</v>
      </c>
      <c r="E17" s="10" t="s">
        <v>143</v>
      </c>
      <c r="F17" s="10">
        <v>3.7269999999999999</v>
      </c>
      <c r="G17" s="12">
        <v>2.5000000000000001E-2</v>
      </c>
      <c r="H17" s="16">
        <f t="shared" si="0"/>
        <v>6.7078078883820776E-3</v>
      </c>
      <c r="I17" s="10">
        <f t="shared" si="1"/>
        <v>3.7519999999999998</v>
      </c>
      <c r="J17" s="12">
        <v>4</v>
      </c>
      <c r="K17" s="12"/>
      <c r="L17" s="10">
        <f t="shared" si="2"/>
        <v>4</v>
      </c>
      <c r="M17" s="10" t="s">
        <v>294</v>
      </c>
      <c r="N17" t="s">
        <v>291</v>
      </c>
      <c r="O17">
        <v>15</v>
      </c>
      <c r="P17" s="17">
        <f t="shared" si="3"/>
        <v>0.46875</v>
      </c>
      <c r="Q17">
        <v>16</v>
      </c>
      <c r="R17" s="17">
        <f t="shared" si="4"/>
        <v>0.5</v>
      </c>
    </row>
    <row r="18" spans="2:18" x14ac:dyDescent="0.2">
      <c r="B18">
        <v>17</v>
      </c>
      <c r="C18" s="10" t="s">
        <v>22</v>
      </c>
      <c r="D18" s="10">
        <v>18323024</v>
      </c>
      <c r="E18" s="10" t="s">
        <v>147</v>
      </c>
      <c r="F18" s="10">
        <v>3.665</v>
      </c>
      <c r="G18" s="12">
        <v>4.4999999999999998E-2</v>
      </c>
      <c r="H18" s="16">
        <f t="shared" si="0"/>
        <v>1.227830832196453E-2</v>
      </c>
      <c r="I18" s="10">
        <f t="shared" si="1"/>
        <v>3.71</v>
      </c>
      <c r="J18" s="12">
        <v>2</v>
      </c>
      <c r="K18" s="12"/>
      <c r="L18" s="10">
        <f t="shared" si="2"/>
        <v>2</v>
      </c>
      <c r="M18" s="10"/>
      <c r="N18" t="s">
        <v>291</v>
      </c>
      <c r="O18">
        <v>16</v>
      </c>
      <c r="P18" s="17">
        <f t="shared" si="3"/>
        <v>0.5</v>
      </c>
      <c r="Q18">
        <v>17</v>
      </c>
      <c r="R18" s="17">
        <f t="shared" si="4"/>
        <v>0.53125</v>
      </c>
    </row>
    <row r="19" spans="2:18" x14ac:dyDescent="0.2">
      <c r="B19">
        <v>18</v>
      </c>
      <c r="C19" s="10" t="s">
        <v>22</v>
      </c>
      <c r="D19" s="10">
        <v>18323077</v>
      </c>
      <c r="E19" s="10" t="s">
        <v>150</v>
      </c>
      <c r="F19" s="10">
        <v>3.6349999999999998</v>
      </c>
      <c r="G19" s="12">
        <v>1.4999999999999999E-2</v>
      </c>
      <c r="H19" s="16">
        <f t="shared" si="0"/>
        <v>4.1265474552957364E-3</v>
      </c>
      <c r="I19" s="10">
        <f t="shared" si="1"/>
        <v>3.65</v>
      </c>
      <c r="J19" s="12">
        <v>2</v>
      </c>
      <c r="K19" s="12"/>
      <c r="L19" s="10">
        <f t="shared" si="2"/>
        <v>2</v>
      </c>
      <c r="M19" s="10"/>
      <c r="N19" t="s">
        <v>291</v>
      </c>
      <c r="O19">
        <v>18</v>
      </c>
      <c r="P19" s="17">
        <f t="shared" si="3"/>
        <v>0.5625</v>
      </c>
      <c r="Q19">
        <v>18</v>
      </c>
      <c r="R19" s="17">
        <f t="shared" si="4"/>
        <v>0.5625</v>
      </c>
    </row>
    <row r="20" spans="2:18" x14ac:dyDescent="0.2">
      <c r="B20">
        <v>19</v>
      </c>
      <c r="C20" s="10" t="s">
        <v>22</v>
      </c>
      <c r="D20" s="10">
        <v>18323037</v>
      </c>
      <c r="E20" s="10" t="s">
        <v>151</v>
      </c>
      <c r="F20" s="10">
        <v>3.6259999999999999</v>
      </c>
      <c r="G20" s="12">
        <v>0.01</v>
      </c>
      <c r="H20" s="16">
        <f t="shared" si="0"/>
        <v>2.7578599007170436E-3</v>
      </c>
      <c r="I20" s="10">
        <f t="shared" si="1"/>
        <v>3.6359999999999997</v>
      </c>
      <c r="J20" s="12">
        <v>6</v>
      </c>
      <c r="K20" s="12"/>
      <c r="L20" s="10">
        <f t="shared" si="2"/>
        <v>6</v>
      </c>
      <c r="M20" s="10"/>
      <c r="N20" t="s">
        <v>291</v>
      </c>
      <c r="O20">
        <v>19</v>
      </c>
      <c r="P20" s="17">
        <f t="shared" si="3"/>
        <v>0.59375</v>
      </c>
      <c r="Q20">
        <v>19</v>
      </c>
      <c r="R20" s="17">
        <f t="shared" si="4"/>
        <v>0.59375</v>
      </c>
    </row>
    <row r="21" spans="2:18" x14ac:dyDescent="0.2">
      <c r="B21">
        <v>20</v>
      </c>
      <c r="C21" s="10" t="s">
        <v>22</v>
      </c>
      <c r="D21" s="10">
        <v>18323076</v>
      </c>
      <c r="E21" s="10" t="s">
        <v>157</v>
      </c>
      <c r="F21" s="10">
        <v>3.5310000000000001</v>
      </c>
      <c r="G21" s="12"/>
      <c r="H21" s="16">
        <f t="shared" si="0"/>
        <v>0</v>
      </c>
      <c r="I21" s="10">
        <f t="shared" si="1"/>
        <v>3.5310000000000001</v>
      </c>
      <c r="J21" s="12">
        <v>2</v>
      </c>
      <c r="K21" s="12"/>
      <c r="L21" s="10">
        <f t="shared" si="2"/>
        <v>2</v>
      </c>
      <c r="M21" s="10" t="s">
        <v>295</v>
      </c>
      <c r="N21" t="s">
        <v>291</v>
      </c>
      <c r="O21">
        <v>20</v>
      </c>
      <c r="P21" s="17">
        <f t="shared" si="3"/>
        <v>0.625</v>
      </c>
      <c r="Q21">
        <v>20</v>
      </c>
      <c r="R21" s="17">
        <f t="shared" si="4"/>
        <v>0.625</v>
      </c>
    </row>
    <row r="22" spans="2:18" x14ac:dyDescent="0.2">
      <c r="C22" s="10"/>
      <c r="D22" s="10"/>
      <c r="E22" s="10"/>
      <c r="F22" s="10"/>
      <c r="G22" s="12"/>
      <c r="H22" s="16"/>
      <c r="I22" s="10"/>
      <c r="J22" s="12"/>
      <c r="K22" s="12"/>
      <c r="L22" s="10"/>
      <c r="M22" s="10"/>
      <c r="P22" s="17"/>
      <c r="R22" s="17"/>
    </row>
    <row r="23" spans="2:18" x14ac:dyDescent="0.2">
      <c r="C23" s="10"/>
      <c r="D23" s="10"/>
      <c r="E23" s="10"/>
      <c r="F23" s="10"/>
      <c r="G23" s="12"/>
      <c r="H23" s="16"/>
      <c r="I23" s="10"/>
      <c r="J23" s="12"/>
      <c r="K23" s="12"/>
      <c r="L23" s="10"/>
      <c r="M23" s="10"/>
      <c r="P23" s="17"/>
      <c r="R23" s="17"/>
    </row>
    <row r="24" spans="2:18" x14ac:dyDescent="0.2">
      <c r="C24" s="10"/>
      <c r="D24" s="10"/>
      <c r="E24" s="10"/>
      <c r="F24" s="10"/>
      <c r="G24" s="12"/>
      <c r="H24" s="16"/>
      <c r="I24" s="10"/>
      <c r="J24" s="12"/>
      <c r="K24" s="12"/>
      <c r="L24" s="10"/>
      <c r="M24" s="10"/>
      <c r="P24" s="17"/>
      <c r="R24" s="17"/>
    </row>
    <row r="25" spans="2:18" x14ac:dyDescent="0.2">
      <c r="C25" s="10"/>
      <c r="D25" s="10"/>
      <c r="E25" s="10"/>
      <c r="F25" s="10"/>
      <c r="G25" s="12"/>
      <c r="H25" s="16"/>
      <c r="I25" s="10"/>
      <c r="J25" s="12"/>
      <c r="K25" s="12"/>
      <c r="L25" s="10"/>
      <c r="M25" s="10"/>
      <c r="P25" s="17"/>
      <c r="R25" s="17"/>
    </row>
    <row r="26" spans="2:18" x14ac:dyDescent="0.2">
      <c r="C26" s="10"/>
      <c r="D26" s="10"/>
      <c r="E26" s="10"/>
      <c r="F26" s="10"/>
      <c r="G26" s="12"/>
      <c r="H26" s="16"/>
      <c r="I26" s="10"/>
      <c r="J26" s="12"/>
      <c r="K26" s="12"/>
      <c r="L26" s="10"/>
      <c r="M26" s="10"/>
      <c r="P26" s="17"/>
      <c r="R26" s="17"/>
    </row>
    <row r="27" spans="2:18" x14ac:dyDescent="0.2">
      <c r="C27" s="10"/>
      <c r="D27" s="10"/>
      <c r="E27" s="10"/>
      <c r="F27" s="10"/>
      <c r="G27" s="12"/>
      <c r="H27" s="16"/>
      <c r="I27" s="10"/>
      <c r="J27" s="12"/>
      <c r="K27" s="12"/>
      <c r="L27" s="10"/>
      <c r="M27" s="10"/>
      <c r="P27" s="17"/>
      <c r="R27" s="17"/>
    </row>
    <row r="28" spans="2:18" x14ac:dyDescent="0.2">
      <c r="C28" s="10"/>
      <c r="D28" s="10"/>
      <c r="E28" s="10"/>
      <c r="F28" s="10"/>
      <c r="G28" s="12"/>
      <c r="H28" s="16"/>
      <c r="I28" s="10"/>
      <c r="J28" s="12"/>
      <c r="K28" s="12"/>
      <c r="L28" s="10"/>
      <c r="M28" s="10"/>
      <c r="P28" s="17"/>
      <c r="R28" s="17"/>
    </row>
    <row r="29" spans="2:18" x14ac:dyDescent="0.2">
      <c r="C29" s="10"/>
      <c r="D29" s="10"/>
      <c r="E29" s="10"/>
      <c r="F29" s="10"/>
      <c r="G29" s="12"/>
      <c r="H29" s="16"/>
      <c r="I29" s="10"/>
      <c r="J29" s="12"/>
      <c r="K29" s="12"/>
      <c r="L29" s="10"/>
      <c r="M29" s="10"/>
      <c r="P29" s="17"/>
      <c r="R29" s="17"/>
    </row>
    <row r="30" spans="2:18" x14ac:dyDescent="0.2">
      <c r="C30" s="10"/>
      <c r="D30" s="10"/>
      <c r="E30" s="10"/>
      <c r="F30" s="10"/>
      <c r="G30" s="12"/>
      <c r="H30" s="16"/>
      <c r="I30" s="10"/>
      <c r="J30" s="12"/>
      <c r="K30" s="12"/>
      <c r="L30" s="10"/>
      <c r="M30" s="10"/>
      <c r="P30" s="17"/>
      <c r="R30" s="17"/>
    </row>
    <row r="31" spans="2:18" x14ac:dyDescent="0.2">
      <c r="C31" s="10"/>
      <c r="D31" s="10"/>
      <c r="E31" s="10"/>
      <c r="F31" s="10"/>
      <c r="G31" s="12"/>
      <c r="H31" s="16"/>
      <c r="I31" s="10"/>
      <c r="J31" s="12"/>
      <c r="K31" s="12"/>
      <c r="L31" s="10"/>
      <c r="M31" s="10"/>
      <c r="P31" s="17"/>
      <c r="R31" s="17"/>
    </row>
    <row r="32" spans="2:18" x14ac:dyDescent="0.2">
      <c r="C32" s="10"/>
      <c r="D32" s="10"/>
      <c r="E32" s="10"/>
      <c r="F32" s="10"/>
      <c r="G32" s="12"/>
      <c r="H32" s="16"/>
      <c r="I32" s="10"/>
      <c r="J32" s="12"/>
      <c r="K32" s="12"/>
      <c r="L32" s="10"/>
      <c r="M32" s="10"/>
      <c r="P32" s="17"/>
      <c r="R32" s="17"/>
    </row>
    <row r="33" spans="3:18" x14ac:dyDescent="0.2">
      <c r="C33" s="10"/>
      <c r="D33" s="10"/>
      <c r="E33" s="10"/>
      <c r="F33" s="10"/>
      <c r="G33" s="11"/>
      <c r="H33" s="16"/>
      <c r="I33" s="10"/>
      <c r="J33" s="11"/>
      <c r="K33" s="11"/>
      <c r="L33" s="10"/>
      <c r="M33" s="10"/>
      <c r="P33" s="17"/>
      <c r="R33" s="17"/>
    </row>
  </sheetData>
  <sortState ref="A2:V33">
    <sortCondition descending="1" ref="I2:I33"/>
  </sortState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8A786-28BF-443F-B1CB-16045932DB3F}">
  <dimension ref="A1:R114"/>
  <sheetViews>
    <sheetView workbookViewId="0">
      <selection activeCell="L62" sqref="L62"/>
    </sheetView>
  </sheetViews>
  <sheetFormatPr defaultRowHeight="14.25" x14ac:dyDescent="0.2"/>
  <cols>
    <col min="1" max="3" width="9" style="13"/>
    <col min="4" max="4" width="9.5" style="13" bestFit="1" customWidth="1"/>
    <col min="5" max="5" width="9" style="13"/>
    <col min="6" max="7" width="9.125" style="13" customWidth="1"/>
    <col min="8" max="8" width="9.125" style="19" customWidth="1"/>
    <col min="9" max="11" width="9.125" style="13" customWidth="1"/>
    <col min="12" max="12" width="9" style="13" customWidth="1"/>
    <col min="13" max="13" width="9" style="13"/>
    <col min="14" max="14" width="7.125" bestFit="1" customWidth="1"/>
    <col min="15" max="16384" width="9" style="13"/>
  </cols>
  <sheetData>
    <row r="1" spans="1:18" s="2" customFormat="1" ht="57" x14ac:dyDescent="0.2">
      <c r="A1" s="5" t="s">
        <v>296</v>
      </c>
      <c r="B1" s="5" t="s">
        <v>0</v>
      </c>
      <c r="C1" s="4" t="s">
        <v>17</v>
      </c>
      <c r="D1" s="5" t="s">
        <v>1</v>
      </c>
      <c r="E1" s="5" t="s">
        <v>2</v>
      </c>
      <c r="F1" s="5" t="s">
        <v>3</v>
      </c>
      <c r="G1" s="9" t="s">
        <v>4</v>
      </c>
      <c r="H1" s="18" t="s">
        <v>289</v>
      </c>
      <c r="I1" s="5" t="s">
        <v>5</v>
      </c>
      <c r="J1" s="9" t="s">
        <v>6</v>
      </c>
      <c r="K1" s="9" t="s">
        <v>7</v>
      </c>
      <c r="L1" s="6" t="s">
        <v>8</v>
      </c>
      <c r="M1" s="5" t="s">
        <v>290</v>
      </c>
      <c r="N1" s="5" t="s">
        <v>9</v>
      </c>
      <c r="O1" s="1" t="s">
        <v>10</v>
      </c>
      <c r="P1" s="5" t="s">
        <v>11</v>
      </c>
      <c r="Q1" s="5" t="s">
        <v>12</v>
      </c>
      <c r="R1" s="5" t="s">
        <v>13</v>
      </c>
    </row>
    <row r="2" spans="1:18" x14ac:dyDescent="0.2">
      <c r="A2" s="10"/>
      <c r="B2" s="10">
        <v>1</v>
      </c>
      <c r="C2" s="10" t="s">
        <v>22</v>
      </c>
      <c r="D2" s="10">
        <v>17325057</v>
      </c>
      <c r="E2" s="10" t="s">
        <v>43</v>
      </c>
      <c r="F2" s="10">
        <v>3.9860000000000002</v>
      </c>
      <c r="G2" s="10">
        <v>0.79720000000000002</v>
      </c>
      <c r="H2" s="16">
        <f t="shared" ref="H2:H33" si="0">G2/F2</f>
        <v>0.19999999999999998</v>
      </c>
      <c r="I2" s="10">
        <f t="shared" ref="I2:I33" si="1">F2+G2</f>
        <v>4.7831999999999999</v>
      </c>
      <c r="J2" s="11">
        <v>4</v>
      </c>
      <c r="K2" s="11"/>
      <c r="L2" s="10">
        <f t="shared" ref="L2:L33" si="2">J2+K2*50</f>
        <v>4</v>
      </c>
      <c r="M2" s="10" t="s">
        <v>295</v>
      </c>
      <c r="N2" t="s">
        <v>291</v>
      </c>
      <c r="O2" s="10">
        <v>16</v>
      </c>
      <c r="P2" s="16">
        <f t="shared" ref="P2:P33" si="3">O2/113</f>
        <v>0.1415929203539823</v>
      </c>
      <c r="Q2" s="10">
        <v>1</v>
      </c>
      <c r="R2" s="16">
        <f t="shared" ref="R2:R65" si="4">Q2/113</f>
        <v>8.8495575221238937E-3</v>
      </c>
    </row>
    <row r="3" spans="1:18" x14ac:dyDescent="0.2">
      <c r="A3" s="10"/>
      <c r="B3" s="10">
        <v>2</v>
      </c>
      <c r="C3" s="10" t="s">
        <v>23</v>
      </c>
      <c r="D3" s="10">
        <v>16340149</v>
      </c>
      <c r="E3" s="10" t="s">
        <v>30</v>
      </c>
      <c r="F3" s="10">
        <v>4.2130000000000001</v>
      </c>
      <c r="G3" s="11">
        <v>0.32250000000000001</v>
      </c>
      <c r="H3" s="16">
        <f t="shared" si="0"/>
        <v>7.6548777593164016E-2</v>
      </c>
      <c r="I3" s="10">
        <f t="shared" si="1"/>
        <v>4.5354999999999999</v>
      </c>
      <c r="J3" s="11">
        <v>20</v>
      </c>
      <c r="K3" s="11"/>
      <c r="L3" s="10">
        <f t="shared" si="2"/>
        <v>20</v>
      </c>
      <c r="M3" s="10" t="s">
        <v>295</v>
      </c>
      <c r="N3" t="s">
        <v>291</v>
      </c>
      <c r="O3" s="10">
        <v>3</v>
      </c>
      <c r="P3" s="16">
        <f t="shared" si="3"/>
        <v>2.6548672566371681E-2</v>
      </c>
      <c r="Q3" s="10">
        <v>2</v>
      </c>
      <c r="R3" s="16">
        <f t="shared" si="4"/>
        <v>1.7699115044247787E-2</v>
      </c>
    </row>
    <row r="4" spans="1:18" x14ac:dyDescent="0.2">
      <c r="A4" s="10"/>
      <c r="B4" s="10">
        <v>3</v>
      </c>
      <c r="C4" s="10" t="s">
        <v>23</v>
      </c>
      <c r="D4" s="10">
        <v>17325016</v>
      </c>
      <c r="E4" s="10" t="s">
        <v>35</v>
      </c>
      <c r="F4" s="10">
        <v>4.1050000000000004</v>
      </c>
      <c r="G4" s="11">
        <v>0.245</v>
      </c>
      <c r="H4" s="16">
        <f t="shared" si="0"/>
        <v>5.9683313032886716E-2</v>
      </c>
      <c r="I4" s="10">
        <f t="shared" si="1"/>
        <v>4.3500000000000005</v>
      </c>
      <c r="J4" s="11">
        <v>10</v>
      </c>
      <c r="K4" s="11"/>
      <c r="L4" s="10">
        <f t="shared" si="2"/>
        <v>10</v>
      </c>
      <c r="M4" s="10"/>
      <c r="N4" t="s">
        <v>291</v>
      </c>
      <c r="O4" s="10">
        <v>8</v>
      </c>
      <c r="P4" s="16">
        <f t="shared" si="3"/>
        <v>7.0796460176991149E-2</v>
      </c>
      <c r="Q4" s="10">
        <v>3</v>
      </c>
      <c r="R4" s="16">
        <f t="shared" si="4"/>
        <v>2.6548672566371681E-2</v>
      </c>
    </row>
    <row r="5" spans="1:18" x14ac:dyDescent="0.2">
      <c r="A5" s="10"/>
      <c r="B5" s="10">
        <v>4</v>
      </c>
      <c r="C5" s="10" t="s">
        <v>21</v>
      </c>
      <c r="D5" s="10">
        <v>17325021</v>
      </c>
      <c r="E5" s="10" t="s">
        <v>28</v>
      </c>
      <c r="F5" s="10">
        <v>4.2949999999999999</v>
      </c>
      <c r="G5" s="11">
        <v>0.02</v>
      </c>
      <c r="H5" s="16">
        <f t="shared" si="0"/>
        <v>4.6565774155995342E-3</v>
      </c>
      <c r="I5" s="10">
        <f t="shared" si="1"/>
        <v>4.3149999999999995</v>
      </c>
      <c r="J5" s="12">
        <v>8</v>
      </c>
      <c r="K5" s="12"/>
      <c r="L5" s="10">
        <f t="shared" si="2"/>
        <v>8</v>
      </c>
      <c r="M5" s="10"/>
      <c r="N5" t="s">
        <v>291</v>
      </c>
      <c r="O5" s="10">
        <v>1</v>
      </c>
      <c r="P5" s="16">
        <f t="shared" si="3"/>
        <v>8.8495575221238937E-3</v>
      </c>
      <c r="Q5" s="10">
        <v>4</v>
      </c>
      <c r="R5" s="16">
        <f t="shared" si="4"/>
        <v>3.5398230088495575E-2</v>
      </c>
    </row>
    <row r="6" spans="1:18" x14ac:dyDescent="0.2">
      <c r="A6" s="10"/>
      <c r="B6" s="10">
        <v>5</v>
      </c>
      <c r="C6" s="10" t="s">
        <v>23</v>
      </c>
      <c r="D6" s="10">
        <v>17325090</v>
      </c>
      <c r="E6" s="10" t="s">
        <v>29</v>
      </c>
      <c r="F6" s="10">
        <v>4.2359999999999998</v>
      </c>
      <c r="G6" s="11">
        <v>6.0999999999999999E-2</v>
      </c>
      <c r="H6" s="16">
        <f t="shared" si="0"/>
        <v>1.4400377714825307E-2</v>
      </c>
      <c r="I6" s="10">
        <f t="shared" si="1"/>
        <v>4.2969999999999997</v>
      </c>
      <c r="J6" s="11">
        <v>46</v>
      </c>
      <c r="K6" s="11"/>
      <c r="L6" s="10">
        <f t="shared" si="2"/>
        <v>46</v>
      </c>
      <c r="M6" s="10"/>
      <c r="N6" t="s">
        <v>291</v>
      </c>
      <c r="O6" s="10">
        <v>2</v>
      </c>
      <c r="P6" s="16">
        <f t="shared" si="3"/>
        <v>1.7699115044247787E-2</v>
      </c>
      <c r="Q6" s="10">
        <v>5</v>
      </c>
      <c r="R6" s="16">
        <f t="shared" si="4"/>
        <v>4.4247787610619468E-2</v>
      </c>
    </row>
    <row r="7" spans="1:18" x14ac:dyDescent="0.2">
      <c r="A7" s="10"/>
      <c r="B7" s="10">
        <v>6</v>
      </c>
      <c r="C7" s="10" t="s">
        <v>23</v>
      </c>
      <c r="D7" s="10">
        <v>17325084</v>
      </c>
      <c r="E7" s="10" t="s">
        <v>32</v>
      </c>
      <c r="F7" s="10">
        <v>4.1870000000000003</v>
      </c>
      <c r="G7" s="11">
        <v>0.08</v>
      </c>
      <c r="H7" s="16">
        <f t="shared" si="0"/>
        <v>1.9106759016001909E-2</v>
      </c>
      <c r="I7" s="10">
        <f t="shared" si="1"/>
        <v>4.2670000000000003</v>
      </c>
      <c r="J7" s="11">
        <v>10</v>
      </c>
      <c r="K7" s="11"/>
      <c r="L7" s="10">
        <f t="shared" si="2"/>
        <v>10</v>
      </c>
      <c r="M7" s="10"/>
      <c r="N7" t="s">
        <v>291</v>
      </c>
      <c r="O7" s="10">
        <v>5</v>
      </c>
      <c r="P7" s="16">
        <f t="shared" si="3"/>
        <v>4.4247787610619468E-2</v>
      </c>
      <c r="Q7" s="10">
        <v>6</v>
      </c>
      <c r="R7" s="16">
        <f t="shared" si="4"/>
        <v>5.3097345132743362E-2</v>
      </c>
    </row>
    <row r="8" spans="1:18" x14ac:dyDescent="0.2">
      <c r="A8" s="10"/>
      <c r="B8" s="10">
        <v>7</v>
      </c>
      <c r="C8" s="10" t="s">
        <v>23</v>
      </c>
      <c r="D8" s="10">
        <v>17325096</v>
      </c>
      <c r="E8" s="10" t="s">
        <v>33</v>
      </c>
      <c r="F8" s="10">
        <v>4.17</v>
      </c>
      <c r="G8" s="11">
        <v>6.5000000000000002E-2</v>
      </c>
      <c r="H8" s="16">
        <f t="shared" si="0"/>
        <v>1.5587529976019185E-2</v>
      </c>
      <c r="I8" s="10">
        <f t="shared" si="1"/>
        <v>4.2350000000000003</v>
      </c>
      <c r="J8" s="11">
        <v>119</v>
      </c>
      <c r="K8" s="11"/>
      <c r="L8" s="10">
        <f t="shared" si="2"/>
        <v>119</v>
      </c>
      <c r="M8" s="10"/>
      <c r="N8" t="s">
        <v>291</v>
      </c>
      <c r="O8" s="10">
        <v>6</v>
      </c>
      <c r="P8" s="16">
        <f t="shared" si="3"/>
        <v>5.3097345132743362E-2</v>
      </c>
      <c r="Q8" s="10">
        <v>7</v>
      </c>
      <c r="R8" s="16">
        <f t="shared" si="4"/>
        <v>6.1946902654867256E-2</v>
      </c>
    </row>
    <row r="9" spans="1:18" x14ac:dyDescent="0.2">
      <c r="A9" s="10"/>
      <c r="B9" s="10">
        <v>8</v>
      </c>
      <c r="C9" s="10" t="s">
        <v>23</v>
      </c>
      <c r="D9" s="10">
        <v>17324029</v>
      </c>
      <c r="E9" s="10" t="s">
        <v>31</v>
      </c>
      <c r="F9" s="10">
        <v>4.2</v>
      </c>
      <c r="G9" s="11">
        <v>0.02</v>
      </c>
      <c r="H9" s="16">
        <f t="shared" si="0"/>
        <v>4.7619047619047615E-3</v>
      </c>
      <c r="I9" s="10">
        <f t="shared" si="1"/>
        <v>4.22</v>
      </c>
      <c r="J9" s="11">
        <v>25</v>
      </c>
      <c r="K9" s="11"/>
      <c r="L9" s="10">
        <f t="shared" si="2"/>
        <v>25</v>
      </c>
      <c r="M9" s="10"/>
      <c r="N9" t="s">
        <v>291</v>
      </c>
      <c r="O9" s="10">
        <v>4</v>
      </c>
      <c r="P9" s="16">
        <f t="shared" si="3"/>
        <v>3.5398230088495575E-2</v>
      </c>
      <c r="Q9" s="10">
        <v>8</v>
      </c>
      <c r="R9" s="16">
        <f t="shared" si="4"/>
        <v>7.0796460176991149E-2</v>
      </c>
    </row>
    <row r="10" spans="1:18" x14ac:dyDescent="0.2">
      <c r="A10" s="10"/>
      <c r="B10" s="10">
        <v>9</v>
      </c>
      <c r="C10" s="10" t="s">
        <v>21</v>
      </c>
      <c r="D10" s="10">
        <v>17325070</v>
      </c>
      <c r="E10" s="10" t="s">
        <v>34</v>
      </c>
      <c r="F10" s="10">
        <v>4.1230000000000002</v>
      </c>
      <c r="G10" s="11">
        <v>4.4999999999999998E-2</v>
      </c>
      <c r="H10" s="16">
        <f t="shared" si="0"/>
        <v>1.09143827310211E-2</v>
      </c>
      <c r="I10" s="10">
        <f t="shared" si="1"/>
        <v>4.1680000000000001</v>
      </c>
      <c r="J10" s="12">
        <v>8</v>
      </c>
      <c r="K10" s="12"/>
      <c r="L10" s="10">
        <f t="shared" si="2"/>
        <v>8</v>
      </c>
      <c r="M10" s="10" t="s">
        <v>295</v>
      </c>
      <c r="N10" t="s">
        <v>291</v>
      </c>
      <c r="O10" s="10">
        <v>7</v>
      </c>
      <c r="P10" s="16">
        <f t="shared" si="3"/>
        <v>6.1946902654867256E-2</v>
      </c>
      <c r="Q10" s="10">
        <v>9</v>
      </c>
      <c r="R10" s="16">
        <f t="shared" si="4"/>
        <v>7.9646017699115043E-2</v>
      </c>
    </row>
    <row r="11" spans="1:18" x14ac:dyDescent="0.2">
      <c r="A11" s="10"/>
      <c r="B11" s="10">
        <v>10</v>
      </c>
      <c r="C11" s="10" t="s">
        <v>23</v>
      </c>
      <c r="D11" s="10">
        <v>17325004</v>
      </c>
      <c r="E11" s="10" t="s">
        <v>40</v>
      </c>
      <c r="F11" s="10">
        <v>4.0460000000000003</v>
      </c>
      <c r="G11" s="11">
        <v>9.7500000000000003E-2</v>
      </c>
      <c r="H11" s="16">
        <f t="shared" si="0"/>
        <v>2.4097874443895204E-2</v>
      </c>
      <c r="I11" s="10">
        <f t="shared" si="1"/>
        <v>4.1435000000000004</v>
      </c>
      <c r="J11" s="11">
        <v>17</v>
      </c>
      <c r="K11" s="11"/>
      <c r="L11" s="10">
        <f t="shared" si="2"/>
        <v>17</v>
      </c>
      <c r="M11" s="10"/>
      <c r="N11" t="s">
        <v>291</v>
      </c>
      <c r="O11" s="10">
        <v>13</v>
      </c>
      <c r="P11" s="16">
        <f t="shared" si="3"/>
        <v>0.11504424778761062</v>
      </c>
      <c r="Q11" s="10">
        <v>10</v>
      </c>
      <c r="R11" s="16">
        <f t="shared" si="4"/>
        <v>8.8495575221238937E-2</v>
      </c>
    </row>
    <row r="12" spans="1:18" x14ac:dyDescent="0.2">
      <c r="A12" s="10"/>
      <c r="B12" s="10">
        <v>11</v>
      </c>
      <c r="C12" s="10" t="s">
        <v>23</v>
      </c>
      <c r="D12" s="10">
        <v>17325050</v>
      </c>
      <c r="E12" s="10" t="s">
        <v>36</v>
      </c>
      <c r="F12" s="10">
        <v>4.1050000000000004</v>
      </c>
      <c r="G12" s="11">
        <v>0.03</v>
      </c>
      <c r="H12" s="16">
        <f t="shared" si="0"/>
        <v>7.3081607795371486E-3</v>
      </c>
      <c r="I12" s="10">
        <f t="shared" si="1"/>
        <v>4.1350000000000007</v>
      </c>
      <c r="J12" s="11">
        <v>10</v>
      </c>
      <c r="K12" s="11">
        <v>1</v>
      </c>
      <c r="L12" s="10">
        <f t="shared" si="2"/>
        <v>60</v>
      </c>
      <c r="M12" s="10"/>
      <c r="N12" t="s">
        <v>291</v>
      </c>
      <c r="O12" s="10">
        <v>9</v>
      </c>
      <c r="P12" s="16">
        <f t="shared" si="3"/>
        <v>7.9646017699115043E-2</v>
      </c>
      <c r="Q12" s="10">
        <v>11</v>
      </c>
      <c r="R12" s="16">
        <f t="shared" si="4"/>
        <v>9.7345132743362831E-2</v>
      </c>
    </row>
    <row r="13" spans="1:18" x14ac:dyDescent="0.2">
      <c r="A13" s="10"/>
      <c r="B13" s="10">
        <v>12</v>
      </c>
      <c r="C13" s="10" t="s">
        <v>23</v>
      </c>
      <c r="D13" s="10">
        <v>17325029</v>
      </c>
      <c r="E13" s="10" t="s">
        <v>38</v>
      </c>
      <c r="F13" s="10">
        <v>4.0670000000000002</v>
      </c>
      <c r="G13" s="11">
        <v>0.05</v>
      </c>
      <c r="H13" s="16">
        <f t="shared" si="0"/>
        <v>1.2294074256208508E-2</v>
      </c>
      <c r="I13" s="10">
        <f t="shared" si="1"/>
        <v>4.117</v>
      </c>
      <c r="J13" s="11">
        <v>10</v>
      </c>
      <c r="K13" s="11"/>
      <c r="L13" s="10">
        <f t="shared" si="2"/>
        <v>10</v>
      </c>
      <c r="M13" s="10" t="s">
        <v>294</v>
      </c>
      <c r="N13" t="s">
        <v>291</v>
      </c>
      <c r="O13" s="10">
        <v>11</v>
      </c>
      <c r="P13" s="16">
        <f t="shared" si="3"/>
        <v>9.7345132743362831E-2</v>
      </c>
      <c r="Q13" s="10">
        <v>12</v>
      </c>
      <c r="R13" s="16">
        <f t="shared" si="4"/>
        <v>0.10619469026548672</v>
      </c>
    </row>
    <row r="14" spans="1:18" x14ac:dyDescent="0.2">
      <c r="A14" s="10"/>
      <c r="B14" s="10">
        <v>13</v>
      </c>
      <c r="C14" s="10" t="s">
        <v>20</v>
      </c>
      <c r="D14" s="10">
        <v>17325125</v>
      </c>
      <c r="E14" s="10" t="s">
        <v>37</v>
      </c>
      <c r="F14" s="10">
        <v>4.0730000000000004</v>
      </c>
      <c r="G14" s="11"/>
      <c r="H14" s="16">
        <f t="shared" si="0"/>
        <v>0</v>
      </c>
      <c r="I14" s="10">
        <f t="shared" si="1"/>
        <v>4.0730000000000004</v>
      </c>
      <c r="J14" s="11">
        <v>8</v>
      </c>
      <c r="K14" s="11"/>
      <c r="L14" s="10">
        <f t="shared" si="2"/>
        <v>8</v>
      </c>
      <c r="M14" s="10"/>
      <c r="N14" t="s">
        <v>291</v>
      </c>
      <c r="O14" s="10">
        <v>10</v>
      </c>
      <c r="P14" s="16">
        <f t="shared" si="3"/>
        <v>8.8495575221238937E-2</v>
      </c>
      <c r="Q14" s="10">
        <v>13</v>
      </c>
      <c r="R14" s="16">
        <f t="shared" si="4"/>
        <v>0.11504424778761062</v>
      </c>
    </row>
    <row r="15" spans="1:18" x14ac:dyDescent="0.2">
      <c r="A15" s="10"/>
      <c r="B15" s="10">
        <v>14</v>
      </c>
      <c r="C15" s="10" t="s">
        <v>21</v>
      </c>
      <c r="D15" s="10">
        <v>17325044</v>
      </c>
      <c r="E15" s="10" t="s">
        <v>41</v>
      </c>
      <c r="F15" s="10">
        <v>4.04</v>
      </c>
      <c r="G15" s="11">
        <v>1.4999999999999999E-2</v>
      </c>
      <c r="H15" s="16">
        <f t="shared" si="0"/>
        <v>3.7128712871287127E-3</v>
      </c>
      <c r="I15" s="10">
        <f t="shared" si="1"/>
        <v>4.0549999999999997</v>
      </c>
      <c r="J15" s="12">
        <v>8</v>
      </c>
      <c r="K15" s="12"/>
      <c r="L15" s="10">
        <f t="shared" si="2"/>
        <v>8</v>
      </c>
      <c r="M15" s="10" t="s">
        <v>294</v>
      </c>
      <c r="N15" t="s">
        <v>291</v>
      </c>
      <c r="O15" s="10">
        <v>14</v>
      </c>
      <c r="P15" s="16">
        <f t="shared" si="3"/>
        <v>0.12389380530973451</v>
      </c>
      <c r="Q15" s="10">
        <v>14</v>
      </c>
      <c r="R15" s="16">
        <f t="shared" si="4"/>
        <v>0.12389380530973451</v>
      </c>
    </row>
    <row r="16" spans="1:18" x14ac:dyDescent="0.2">
      <c r="A16" s="10"/>
      <c r="B16" s="10">
        <v>15</v>
      </c>
      <c r="C16" s="10" t="s">
        <v>22</v>
      </c>
      <c r="D16" s="10">
        <v>17325121</v>
      </c>
      <c r="E16" s="10" t="s">
        <v>39</v>
      </c>
      <c r="F16" s="10">
        <v>4.0469999999999997</v>
      </c>
      <c r="G16" s="11"/>
      <c r="H16" s="16">
        <f t="shared" si="0"/>
        <v>0</v>
      </c>
      <c r="I16" s="10">
        <f t="shared" si="1"/>
        <v>4.0469999999999997</v>
      </c>
      <c r="J16" s="11">
        <v>4</v>
      </c>
      <c r="K16" s="11"/>
      <c r="L16" s="10">
        <f t="shared" si="2"/>
        <v>4</v>
      </c>
      <c r="M16" s="10"/>
      <c r="N16" t="s">
        <v>291</v>
      </c>
      <c r="O16" s="10">
        <v>12</v>
      </c>
      <c r="P16" s="16">
        <f t="shared" si="3"/>
        <v>0.10619469026548672</v>
      </c>
      <c r="Q16" s="10">
        <v>15</v>
      </c>
      <c r="R16" s="16">
        <f t="shared" si="4"/>
        <v>0.13274336283185842</v>
      </c>
    </row>
    <row r="17" spans="1:18" x14ac:dyDescent="0.2">
      <c r="A17" s="10"/>
      <c r="B17" s="10">
        <v>16</v>
      </c>
      <c r="C17" s="10" t="s">
        <v>22</v>
      </c>
      <c r="D17" s="10">
        <v>17325075</v>
      </c>
      <c r="E17" s="10" t="s">
        <v>44</v>
      </c>
      <c r="F17" s="10">
        <v>3.976</v>
      </c>
      <c r="G17" s="11">
        <v>6.5000000000000002E-2</v>
      </c>
      <c r="H17" s="16">
        <f t="shared" si="0"/>
        <v>1.6348088531187122E-2</v>
      </c>
      <c r="I17" s="10">
        <f t="shared" si="1"/>
        <v>4.0410000000000004</v>
      </c>
      <c r="J17" s="11">
        <v>184</v>
      </c>
      <c r="K17" s="11"/>
      <c r="L17" s="10">
        <f t="shared" si="2"/>
        <v>184</v>
      </c>
      <c r="M17" s="10"/>
      <c r="N17" t="s">
        <v>291</v>
      </c>
      <c r="O17" s="10">
        <v>17</v>
      </c>
      <c r="P17" s="16">
        <f t="shared" si="3"/>
        <v>0.15044247787610621</v>
      </c>
      <c r="Q17" s="10">
        <v>16</v>
      </c>
      <c r="R17" s="16">
        <f t="shared" si="4"/>
        <v>0.1415929203539823</v>
      </c>
    </row>
    <row r="18" spans="1:18" x14ac:dyDescent="0.2">
      <c r="A18" s="10"/>
      <c r="B18" s="10">
        <v>17</v>
      </c>
      <c r="C18" s="10" t="s">
        <v>23</v>
      </c>
      <c r="D18" s="10">
        <v>17325135</v>
      </c>
      <c r="E18" s="10" t="s">
        <v>96</v>
      </c>
      <c r="F18" s="10">
        <v>3.37</v>
      </c>
      <c r="G18" s="11">
        <v>0.66749999999999998</v>
      </c>
      <c r="H18" s="16">
        <f t="shared" si="0"/>
        <v>0.19807121661721067</v>
      </c>
      <c r="I18" s="10">
        <f t="shared" si="1"/>
        <v>4.0374999999999996</v>
      </c>
      <c r="J18" s="11">
        <v>10</v>
      </c>
      <c r="K18" s="11">
        <v>1</v>
      </c>
      <c r="L18" s="10">
        <f t="shared" si="2"/>
        <v>60</v>
      </c>
      <c r="M18" s="10" t="s">
        <v>294</v>
      </c>
      <c r="N18" t="s">
        <v>291</v>
      </c>
      <c r="O18" s="10">
        <v>69</v>
      </c>
      <c r="P18" s="16">
        <f t="shared" si="3"/>
        <v>0.61061946902654862</v>
      </c>
      <c r="Q18" s="10">
        <v>17</v>
      </c>
      <c r="R18" s="16">
        <f t="shared" si="4"/>
        <v>0.15044247787610621</v>
      </c>
    </row>
    <row r="19" spans="1:18" x14ac:dyDescent="0.2">
      <c r="A19" s="10"/>
      <c r="B19" s="10">
        <v>18</v>
      </c>
      <c r="C19" s="10" t="s">
        <v>23</v>
      </c>
      <c r="D19" s="10">
        <v>17325097</v>
      </c>
      <c r="E19" s="10" t="s">
        <v>42</v>
      </c>
      <c r="F19" s="10">
        <v>4.0069999999999997</v>
      </c>
      <c r="G19" s="11">
        <v>0.01</v>
      </c>
      <c r="H19" s="16">
        <f t="shared" si="0"/>
        <v>2.4956326428749692E-3</v>
      </c>
      <c r="I19" s="10">
        <f t="shared" si="1"/>
        <v>4.0169999999999995</v>
      </c>
      <c r="J19" s="11">
        <v>10</v>
      </c>
      <c r="K19" s="11"/>
      <c r="L19" s="10">
        <f t="shared" si="2"/>
        <v>10</v>
      </c>
      <c r="M19" s="10"/>
      <c r="N19" t="s">
        <v>291</v>
      </c>
      <c r="O19" s="10">
        <v>15</v>
      </c>
      <c r="P19" s="16">
        <f t="shared" si="3"/>
        <v>0.13274336283185842</v>
      </c>
      <c r="Q19" s="10">
        <v>18</v>
      </c>
      <c r="R19" s="16">
        <f t="shared" si="4"/>
        <v>0.15929203539823009</v>
      </c>
    </row>
    <row r="20" spans="1:18" x14ac:dyDescent="0.2">
      <c r="A20" s="10"/>
      <c r="B20" s="10">
        <v>19</v>
      </c>
      <c r="C20" s="10" t="s">
        <v>23</v>
      </c>
      <c r="D20" s="10">
        <v>17325012</v>
      </c>
      <c r="E20" s="10" t="s">
        <v>51</v>
      </c>
      <c r="F20" s="10">
        <v>3.911</v>
      </c>
      <c r="G20" s="11">
        <v>0.08</v>
      </c>
      <c r="H20" s="16">
        <f t="shared" si="0"/>
        <v>2.0455126566095629E-2</v>
      </c>
      <c r="I20" s="10">
        <f t="shared" si="1"/>
        <v>3.9910000000000001</v>
      </c>
      <c r="J20" s="11">
        <v>26</v>
      </c>
      <c r="K20" s="11"/>
      <c r="L20" s="10">
        <f t="shared" si="2"/>
        <v>26</v>
      </c>
      <c r="M20" s="10"/>
      <c r="N20" t="s">
        <v>291</v>
      </c>
      <c r="O20" s="10">
        <v>24</v>
      </c>
      <c r="P20" s="16">
        <f t="shared" si="3"/>
        <v>0.21238938053097345</v>
      </c>
      <c r="Q20" s="10">
        <v>19</v>
      </c>
      <c r="R20" s="16">
        <f t="shared" si="4"/>
        <v>0.16814159292035399</v>
      </c>
    </row>
    <row r="21" spans="1:18" x14ac:dyDescent="0.2">
      <c r="A21" s="10"/>
      <c r="B21" s="10">
        <v>20</v>
      </c>
      <c r="C21" s="10" t="s">
        <v>23</v>
      </c>
      <c r="D21" s="10">
        <v>17324079</v>
      </c>
      <c r="E21" s="10" t="s">
        <v>45</v>
      </c>
      <c r="F21" s="10">
        <v>3.9750000000000001</v>
      </c>
      <c r="G21" s="11">
        <v>0.01</v>
      </c>
      <c r="H21" s="16">
        <f t="shared" si="0"/>
        <v>2.5157232704402514E-3</v>
      </c>
      <c r="I21" s="10">
        <f t="shared" si="1"/>
        <v>3.9849999999999999</v>
      </c>
      <c r="J21" s="11">
        <v>24</v>
      </c>
      <c r="K21" s="11"/>
      <c r="L21" s="10">
        <f t="shared" si="2"/>
        <v>24</v>
      </c>
      <c r="M21" s="10"/>
      <c r="N21" t="s">
        <v>291</v>
      </c>
      <c r="O21" s="10">
        <v>18</v>
      </c>
      <c r="P21" s="16">
        <f t="shared" si="3"/>
        <v>0.15929203539823009</v>
      </c>
      <c r="Q21" s="10">
        <v>20</v>
      </c>
      <c r="R21" s="16">
        <f t="shared" si="4"/>
        <v>0.17699115044247787</v>
      </c>
    </row>
    <row r="22" spans="1:18" x14ac:dyDescent="0.2">
      <c r="A22" s="10"/>
      <c r="B22" s="10">
        <v>21</v>
      </c>
      <c r="C22" s="10" t="s">
        <v>20</v>
      </c>
      <c r="D22" s="10">
        <v>17325094</v>
      </c>
      <c r="E22" s="10" t="s">
        <v>47</v>
      </c>
      <c r="F22" s="10">
        <v>3.9430000000000001</v>
      </c>
      <c r="G22" s="11">
        <v>3.6499999999999998E-2</v>
      </c>
      <c r="H22" s="16">
        <f t="shared" si="0"/>
        <v>9.2569109814861772E-3</v>
      </c>
      <c r="I22" s="10">
        <f t="shared" si="1"/>
        <v>3.9795000000000003</v>
      </c>
      <c r="J22" s="11">
        <v>54</v>
      </c>
      <c r="K22" s="11"/>
      <c r="L22" s="10">
        <f t="shared" si="2"/>
        <v>54</v>
      </c>
      <c r="M22" s="10" t="s">
        <v>294</v>
      </c>
      <c r="N22" t="s">
        <v>291</v>
      </c>
      <c r="O22" s="10">
        <v>20</v>
      </c>
      <c r="P22" s="16">
        <f t="shared" si="3"/>
        <v>0.17699115044247787</v>
      </c>
      <c r="Q22" s="10">
        <v>21</v>
      </c>
      <c r="R22" s="16">
        <f t="shared" si="4"/>
        <v>0.18584070796460178</v>
      </c>
    </row>
    <row r="23" spans="1:18" x14ac:dyDescent="0.2">
      <c r="A23" s="10"/>
      <c r="B23" s="10">
        <v>22</v>
      </c>
      <c r="C23" s="10" t="s">
        <v>20</v>
      </c>
      <c r="D23" s="10">
        <v>17325006</v>
      </c>
      <c r="E23" s="10" t="s">
        <v>53</v>
      </c>
      <c r="F23" s="10">
        <v>3.8730000000000002</v>
      </c>
      <c r="G23" s="11">
        <v>0.1</v>
      </c>
      <c r="H23" s="16">
        <f t="shared" si="0"/>
        <v>2.5819777949909632E-2</v>
      </c>
      <c r="I23" s="10">
        <f t="shared" si="1"/>
        <v>3.9730000000000003</v>
      </c>
      <c r="J23" s="11">
        <v>8</v>
      </c>
      <c r="K23" s="11"/>
      <c r="L23" s="10">
        <f t="shared" si="2"/>
        <v>8</v>
      </c>
      <c r="M23" s="10"/>
      <c r="N23" t="s">
        <v>291</v>
      </c>
      <c r="O23" s="10">
        <v>26</v>
      </c>
      <c r="P23" s="16">
        <f t="shared" si="3"/>
        <v>0.23008849557522124</v>
      </c>
      <c r="Q23" s="10">
        <v>22</v>
      </c>
      <c r="R23" s="16">
        <f t="shared" si="4"/>
        <v>0.19469026548672566</v>
      </c>
    </row>
    <row r="24" spans="1:18" x14ac:dyDescent="0.2">
      <c r="A24" s="10"/>
      <c r="B24" s="10">
        <v>23</v>
      </c>
      <c r="C24" s="10" t="s">
        <v>21</v>
      </c>
      <c r="D24" s="10">
        <v>17325080</v>
      </c>
      <c r="E24" s="10" t="s">
        <v>49</v>
      </c>
      <c r="F24" s="10">
        <v>3.93</v>
      </c>
      <c r="G24" s="11">
        <v>4.2500000000000003E-2</v>
      </c>
      <c r="H24" s="16">
        <f t="shared" si="0"/>
        <v>1.0814249363867684E-2</v>
      </c>
      <c r="I24" s="10">
        <f t="shared" si="1"/>
        <v>3.9725000000000001</v>
      </c>
      <c r="J24" s="12">
        <v>8</v>
      </c>
      <c r="K24" s="12"/>
      <c r="L24" s="10">
        <f t="shared" si="2"/>
        <v>8</v>
      </c>
      <c r="M24" s="10"/>
      <c r="N24" t="s">
        <v>291</v>
      </c>
      <c r="O24" s="10">
        <v>22</v>
      </c>
      <c r="P24" s="16">
        <f t="shared" si="3"/>
        <v>0.19469026548672566</v>
      </c>
      <c r="Q24" s="10">
        <v>23</v>
      </c>
      <c r="R24" s="16">
        <f t="shared" si="4"/>
        <v>0.20353982300884957</v>
      </c>
    </row>
    <row r="25" spans="1:18" x14ac:dyDescent="0.2">
      <c r="A25" s="10"/>
      <c r="B25" s="10">
        <v>24</v>
      </c>
      <c r="C25" s="10" t="s">
        <v>21</v>
      </c>
      <c r="D25" s="10">
        <v>17325068</v>
      </c>
      <c r="E25" s="10" t="s">
        <v>46</v>
      </c>
      <c r="F25" s="10">
        <v>3.9710000000000001</v>
      </c>
      <c r="G25" s="11"/>
      <c r="H25" s="16">
        <f t="shared" si="0"/>
        <v>0</v>
      </c>
      <c r="I25" s="10">
        <f t="shared" si="1"/>
        <v>3.9710000000000001</v>
      </c>
      <c r="J25" s="12">
        <v>23.75</v>
      </c>
      <c r="K25" s="12">
        <v>1</v>
      </c>
      <c r="L25" s="10">
        <f t="shared" si="2"/>
        <v>73.75</v>
      </c>
      <c r="M25" s="10" t="s">
        <v>294</v>
      </c>
      <c r="N25" t="s">
        <v>291</v>
      </c>
      <c r="O25" s="10">
        <v>19</v>
      </c>
      <c r="P25" s="16">
        <f t="shared" si="3"/>
        <v>0.16814159292035399</v>
      </c>
      <c r="Q25" s="10">
        <v>24</v>
      </c>
      <c r="R25" s="16">
        <f t="shared" si="4"/>
        <v>0.21238938053097345</v>
      </c>
    </row>
    <row r="26" spans="1:18" x14ac:dyDescent="0.2">
      <c r="A26" s="10"/>
      <c r="B26" s="10">
        <v>25</v>
      </c>
      <c r="C26" s="10" t="s">
        <v>23</v>
      </c>
      <c r="D26" s="10">
        <v>17325113</v>
      </c>
      <c r="E26" s="10" t="s">
        <v>48</v>
      </c>
      <c r="F26" s="10">
        <v>3.9329999999999998</v>
      </c>
      <c r="G26" s="11">
        <v>0.03</v>
      </c>
      <c r="H26" s="16">
        <f t="shared" si="0"/>
        <v>7.6277650648360028E-3</v>
      </c>
      <c r="I26" s="10">
        <f t="shared" si="1"/>
        <v>3.9629999999999996</v>
      </c>
      <c r="J26" s="11">
        <v>10</v>
      </c>
      <c r="K26" s="11"/>
      <c r="L26" s="10">
        <f t="shared" si="2"/>
        <v>10</v>
      </c>
      <c r="M26" s="10"/>
      <c r="N26" t="s">
        <v>291</v>
      </c>
      <c r="O26" s="10">
        <v>21</v>
      </c>
      <c r="P26" s="16">
        <f t="shared" si="3"/>
        <v>0.18584070796460178</v>
      </c>
      <c r="Q26" s="10">
        <v>25</v>
      </c>
      <c r="R26" s="16">
        <f t="shared" si="4"/>
        <v>0.22123893805309736</v>
      </c>
    </row>
    <row r="27" spans="1:18" x14ac:dyDescent="0.2">
      <c r="A27" s="10"/>
      <c r="B27" s="10">
        <v>26</v>
      </c>
      <c r="C27" s="10" t="s">
        <v>23</v>
      </c>
      <c r="D27" s="10">
        <v>17325025</v>
      </c>
      <c r="E27" s="10" t="s">
        <v>64</v>
      </c>
      <c r="F27" s="10">
        <v>3.734</v>
      </c>
      <c r="G27" s="11">
        <v>0.22</v>
      </c>
      <c r="H27" s="16">
        <f t="shared" si="0"/>
        <v>5.8918050348152118E-2</v>
      </c>
      <c r="I27" s="10">
        <f t="shared" si="1"/>
        <v>3.9540000000000002</v>
      </c>
      <c r="J27" s="11">
        <v>10</v>
      </c>
      <c r="K27" s="11"/>
      <c r="L27" s="10">
        <f t="shared" si="2"/>
        <v>10</v>
      </c>
      <c r="M27" s="10" t="s">
        <v>295</v>
      </c>
      <c r="N27" t="s">
        <v>291</v>
      </c>
      <c r="O27" s="10">
        <v>37</v>
      </c>
      <c r="P27" s="16">
        <f t="shared" si="3"/>
        <v>0.32743362831858408</v>
      </c>
      <c r="Q27" s="10">
        <v>26</v>
      </c>
      <c r="R27" s="16">
        <f t="shared" si="4"/>
        <v>0.23008849557522124</v>
      </c>
    </row>
    <row r="28" spans="1:18" x14ac:dyDescent="0.2">
      <c r="A28" s="10"/>
      <c r="B28" s="10">
        <v>27</v>
      </c>
      <c r="C28" s="10" t="s">
        <v>23</v>
      </c>
      <c r="D28" s="10">
        <v>17325049</v>
      </c>
      <c r="E28" s="10" t="s">
        <v>50</v>
      </c>
      <c r="F28" s="10">
        <v>3.915</v>
      </c>
      <c r="G28" s="11">
        <v>3.5000000000000003E-2</v>
      </c>
      <c r="H28" s="16">
        <f t="shared" si="0"/>
        <v>8.9399744572158379E-3</v>
      </c>
      <c r="I28" s="10">
        <f t="shared" si="1"/>
        <v>3.95</v>
      </c>
      <c r="J28" s="11">
        <v>40</v>
      </c>
      <c r="K28" s="11"/>
      <c r="L28" s="10">
        <f t="shared" si="2"/>
        <v>40</v>
      </c>
      <c r="M28" s="10"/>
      <c r="N28" t="s">
        <v>291</v>
      </c>
      <c r="O28" s="10">
        <v>23</v>
      </c>
      <c r="P28" s="16">
        <f t="shared" si="3"/>
        <v>0.20353982300884957</v>
      </c>
      <c r="Q28" s="10">
        <v>27</v>
      </c>
      <c r="R28" s="16">
        <f t="shared" si="4"/>
        <v>0.23893805309734514</v>
      </c>
    </row>
    <row r="29" spans="1:18" x14ac:dyDescent="0.2">
      <c r="A29" s="10"/>
      <c r="B29" s="10">
        <v>28</v>
      </c>
      <c r="C29" s="10" t="s">
        <v>22</v>
      </c>
      <c r="D29" s="10">
        <v>17325138</v>
      </c>
      <c r="E29" s="10" t="s">
        <v>72</v>
      </c>
      <c r="F29" s="10">
        <v>3.6230000000000002</v>
      </c>
      <c r="G29" s="11">
        <v>0.315</v>
      </c>
      <c r="H29" s="16">
        <f t="shared" si="0"/>
        <v>8.6944521115097984E-2</v>
      </c>
      <c r="I29" s="10">
        <f t="shared" si="1"/>
        <v>3.9380000000000002</v>
      </c>
      <c r="J29" s="11">
        <v>100</v>
      </c>
      <c r="K29" s="11"/>
      <c r="L29" s="10">
        <f t="shared" si="2"/>
        <v>100</v>
      </c>
      <c r="M29" s="10"/>
      <c r="N29" t="s">
        <v>291</v>
      </c>
      <c r="O29" s="10">
        <v>45</v>
      </c>
      <c r="P29" s="16">
        <f t="shared" si="3"/>
        <v>0.39823008849557523</v>
      </c>
      <c r="Q29" s="10">
        <v>28</v>
      </c>
      <c r="R29" s="16">
        <f t="shared" si="4"/>
        <v>0.24778761061946902</v>
      </c>
    </row>
    <row r="30" spans="1:18" x14ac:dyDescent="0.2">
      <c r="A30" s="10"/>
      <c r="B30" s="10">
        <v>29</v>
      </c>
      <c r="C30" s="10" t="s">
        <v>23</v>
      </c>
      <c r="D30" s="10">
        <v>17325098</v>
      </c>
      <c r="E30" s="10" t="s">
        <v>52</v>
      </c>
      <c r="F30" s="10">
        <v>3.9079999999999999</v>
      </c>
      <c r="G30" s="11">
        <v>0.01</v>
      </c>
      <c r="H30" s="16">
        <f t="shared" si="0"/>
        <v>2.5588536335721598E-3</v>
      </c>
      <c r="I30" s="10">
        <f t="shared" si="1"/>
        <v>3.9179999999999997</v>
      </c>
      <c r="J30" s="11">
        <v>10</v>
      </c>
      <c r="K30" s="11"/>
      <c r="L30" s="10">
        <f t="shared" si="2"/>
        <v>10</v>
      </c>
      <c r="M30" s="10" t="s">
        <v>294</v>
      </c>
      <c r="N30" t="s">
        <v>291</v>
      </c>
      <c r="O30" s="10">
        <v>25</v>
      </c>
      <c r="P30" s="16">
        <f t="shared" si="3"/>
        <v>0.22123893805309736</v>
      </c>
      <c r="Q30" s="10">
        <v>29</v>
      </c>
      <c r="R30" s="16">
        <f t="shared" si="4"/>
        <v>0.25663716814159293</v>
      </c>
    </row>
    <row r="31" spans="1:18" x14ac:dyDescent="0.2">
      <c r="A31" s="10"/>
      <c r="B31" s="10">
        <v>30</v>
      </c>
      <c r="C31" s="10" t="s">
        <v>22</v>
      </c>
      <c r="D31" s="10">
        <v>17325079</v>
      </c>
      <c r="E31" s="10" t="s">
        <v>59</v>
      </c>
      <c r="F31" s="10">
        <v>3.8210000000000002</v>
      </c>
      <c r="G31" s="11">
        <v>0.05</v>
      </c>
      <c r="H31" s="16">
        <f t="shared" si="0"/>
        <v>1.308557969118032E-2</v>
      </c>
      <c r="I31" s="10">
        <f t="shared" si="1"/>
        <v>3.871</v>
      </c>
      <c r="J31" s="11">
        <v>4</v>
      </c>
      <c r="K31" s="11"/>
      <c r="L31" s="10">
        <f t="shared" si="2"/>
        <v>4</v>
      </c>
      <c r="M31" s="10"/>
      <c r="N31" t="s">
        <v>291</v>
      </c>
      <c r="O31" s="10">
        <v>32</v>
      </c>
      <c r="P31" s="16">
        <f t="shared" si="3"/>
        <v>0.2831858407079646</v>
      </c>
      <c r="Q31" s="10">
        <v>30</v>
      </c>
      <c r="R31" s="16">
        <f t="shared" si="4"/>
        <v>0.26548672566371684</v>
      </c>
    </row>
    <row r="32" spans="1:18" x14ac:dyDescent="0.2">
      <c r="A32" s="10"/>
      <c r="B32" s="10">
        <v>31</v>
      </c>
      <c r="C32" s="10" t="s">
        <v>21</v>
      </c>
      <c r="D32" s="10">
        <v>17325088</v>
      </c>
      <c r="E32" s="10" t="s">
        <v>57</v>
      </c>
      <c r="F32" s="10">
        <v>3.8250000000000002</v>
      </c>
      <c r="G32" s="11">
        <v>0.03</v>
      </c>
      <c r="H32" s="16">
        <f t="shared" si="0"/>
        <v>7.8431372549019607E-3</v>
      </c>
      <c r="I32" s="10">
        <f t="shared" si="1"/>
        <v>3.855</v>
      </c>
      <c r="J32" s="12">
        <v>8</v>
      </c>
      <c r="K32" s="12"/>
      <c r="L32" s="10">
        <f t="shared" si="2"/>
        <v>8</v>
      </c>
      <c r="M32" s="10"/>
      <c r="N32" t="s">
        <v>291</v>
      </c>
      <c r="O32" s="10">
        <v>30</v>
      </c>
      <c r="P32" s="16">
        <f t="shared" si="3"/>
        <v>0.26548672566371684</v>
      </c>
      <c r="Q32" s="10">
        <v>31</v>
      </c>
      <c r="R32" s="16">
        <f t="shared" si="4"/>
        <v>0.27433628318584069</v>
      </c>
    </row>
    <row r="33" spans="1:18" x14ac:dyDescent="0.2">
      <c r="A33" s="10"/>
      <c r="B33" s="10">
        <v>32</v>
      </c>
      <c r="C33" s="10" t="s">
        <v>23</v>
      </c>
      <c r="D33" s="10">
        <v>17325077</v>
      </c>
      <c r="E33" s="10" t="s">
        <v>54</v>
      </c>
      <c r="F33" s="10">
        <v>3.8439999999999999</v>
      </c>
      <c r="G33" s="11">
        <v>0.01</v>
      </c>
      <c r="H33" s="16">
        <f t="shared" si="0"/>
        <v>2.6014568158168575E-3</v>
      </c>
      <c r="I33" s="10">
        <f t="shared" si="1"/>
        <v>3.8539999999999996</v>
      </c>
      <c r="J33" s="11">
        <v>10</v>
      </c>
      <c r="K33" s="11"/>
      <c r="L33" s="10">
        <f t="shared" si="2"/>
        <v>10</v>
      </c>
      <c r="M33" s="10"/>
      <c r="N33" t="s">
        <v>291</v>
      </c>
      <c r="O33" s="10">
        <v>27</v>
      </c>
      <c r="P33" s="16">
        <f t="shared" si="3"/>
        <v>0.23893805309734514</v>
      </c>
      <c r="Q33" s="10">
        <v>32</v>
      </c>
      <c r="R33" s="16">
        <f t="shared" si="4"/>
        <v>0.2831858407079646</v>
      </c>
    </row>
    <row r="34" spans="1:18" x14ac:dyDescent="0.2">
      <c r="A34" s="10"/>
      <c r="B34" s="10">
        <v>33</v>
      </c>
      <c r="C34" s="10" t="s">
        <v>23</v>
      </c>
      <c r="D34" s="10">
        <v>17324087</v>
      </c>
      <c r="E34" s="10" t="s">
        <v>58</v>
      </c>
      <c r="F34" s="10">
        <v>3.8210000000000002</v>
      </c>
      <c r="G34" s="11">
        <v>2.5000000000000001E-2</v>
      </c>
      <c r="H34" s="16">
        <f t="shared" ref="H34:H65" si="5">G34/F34</f>
        <v>6.5427898455901598E-3</v>
      </c>
      <c r="I34" s="10">
        <f t="shared" ref="I34:I65" si="6">F34+G34</f>
        <v>3.8460000000000001</v>
      </c>
      <c r="J34" s="11">
        <v>10</v>
      </c>
      <c r="K34" s="11"/>
      <c r="L34" s="10">
        <f t="shared" ref="L34:L65" si="7">J34+K34*50</f>
        <v>10</v>
      </c>
      <c r="M34" s="10"/>
      <c r="N34" t="s">
        <v>291</v>
      </c>
      <c r="O34" s="10">
        <v>31</v>
      </c>
      <c r="P34" s="16">
        <f t="shared" ref="P34:P65" si="8">O34/113</f>
        <v>0.27433628318584069</v>
      </c>
      <c r="Q34" s="10">
        <v>33</v>
      </c>
      <c r="R34" s="16">
        <f t="shared" si="4"/>
        <v>0.29203539823008851</v>
      </c>
    </row>
    <row r="35" spans="1:18" x14ac:dyDescent="0.2">
      <c r="A35" s="10"/>
      <c r="B35" s="10">
        <v>34</v>
      </c>
      <c r="C35" s="10" t="s">
        <v>23</v>
      </c>
      <c r="D35" s="10">
        <v>17325007</v>
      </c>
      <c r="E35" s="10" t="s">
        <v>56</v>
      </c>
      <c r="F35" s="10">
        <v>3.8359999999999999</v>
      </c>
      <c r="G35" s="11">
        <v>0.01</v>
      </c>
      <c r="H35" s="16">
        <f t="shared" si="5"/>
        <v>2.6068821689259648E-3</v>
      </c>
      <c r="I35" s="10">
        <f t="shared" si="6"/>
        <v>3.8459999999999996</v>
      </c>
      <c r="J35" s="11">
        <v>10</v>
      </c>
      <c r="K35" s="11"/>
      <c r="L35" s="10">
        <f t="shared" si="7"/>
        <v>10</v>
      </c>
      <c r="M35" s="10"/>
      <c r="N35" t="s">
        <v>291</v>
      </c>
      <c r="O35" s="10">
        <v>29</v>
      </c>
      <c r="P35" s="16">
        <f t="shared" si="8"/>
        <v>0.25663716814159293</v>
      </c>
      <c r="Q35" s="10">
        <v>34</v>
      </c>
      <c r="R35" s="16">
        <f t="shared" si="4"/>
        <v>0.30088495575221241</v>
      </c>
    </row>
    <row r="36" spans="1:18" x14ac:dyDescent="0.2">
      <c r="A36" s="10"/>
      <c r="B36" s="10">
        <v>35</v>
      </c>
      <c r="C36" s="10" t="s">
        <v>22</v>
      </c>
      <c r="D36" s="10">
        <v>17325047</v>
      </c>
      <c r="E36" s="10" t="s">
        <v>55</v>
      </c>
      <c r="F36" s="10">
        <v>3.84</v>
      </c>
      <c r="G36" s="11"/>
      <c r="H36" s="16">
        <f t="shared" si="5"/>
        <v>0</v>
      </c>
      <c r="I36" s="10">
        <f t="shared" si="6"/>
        <v>3.84</v>
      </c>
      <c r="J36" s="11">
        <v>4</v>
      </c>
      <c r="K36" s="11"/>
      <c r="L36" s="10">
        <f t="shared" si="7"/>
        <v>4</v>
      </c>
      <c r="M36" s="10" t="s">
        <v>295</v>
      </c>
      <c r="N36" t="s">
        <v>291</v>
      </c>
      <c r="O36" s="10">
        <v>28</v>
      </c>
      <c r="P36" s="16">
        <f t="shared" si="8"/>
        <v>0.24778761061946902</v>
      </c>
      <c r="Q36" s="10">
        <v>35</v>
      </c>
      <c r="R36" s="16">
        <f t="shared" si="4"/>
        <v>0.30973451327433627</v>
      </c>
    </row>
    <row r="37" spans="1:18" x14ac:dyDescent="0.2">
      <c r="A37" s="10"/>
      <c r="B37" s="10">
        <v>36</v>
      </c>
      <c r="C37" s="10" t="s">
        <v>20</v>
      </c>
      <c r="D37" s="10">
        <v>17325001</v>
      </c>
      <c r="E37" s="10" t="s">
        <v>60</v>
      </c>
      <c r="F37" s="10">
        <v>3.8050000000000002</v>
      </c>
      <c r="G37" s="11">
        <v>2.5000000000000001E-2</v>
      </c>
      <c r="H37" s="16">
        <f t="shared" si="5"/>
        <v>6.5703022339027592E-3</v>
      </c>
      <c r="I37" s="10">
        <f t="shared" si="6"/>
        <v>3.83</v>
      </c>
      <c r="J37" s="11">
        <v>8</v>
      </c>
      <c r="K37" s="11"/>
      <c r="L37" s="10">
        <f t="shared" si="7"/>
        <v>8</v>
      </c>
      <c r="M37" s="10"/>
      <c r="N37" t="s">
        <v>291</v>
      </c>
      <c r="O37" s="10">
        <v>33</v>
      </c>
      <c r="P37" s="16">
        <f t="shared" si="8"/>
        <v>0.29203539823008851</v>
      </c>
      <c r="Q37" s="10">
        <v>36</v>
      </c>
      <c r="R37" s="16">
        <f t="shared" si="4"/>
        <v>0.31858407079646017</v>
      </c>
    </row>
    <row r="38" spans="1:18" x14ac:dyDescent="0.2">
      <c r="A38" s="10"/>
      <c r="B38" s="10">
        <v>37</v>
      </c>
      <c r="C38" s="10" t="s">
        <v>20</v>
      </c>
      <c r="D38" s="10">
        <v>17325073</v>
      </c>
      <c r="E38" s="10" t="s">
        <v>68</v>
      </c>
      <c r="F38" s="10">
        <v>3.681</v>
      </c>
      <c r="G38" s="11">
        <v>0.14499999999999999</v>
      </c>
      <c r="H38" s="16">
        <f t="shared" si="5"/>
        <v>3.9391469709318117E-2</v>
      </c>
      <c r="I38" s="10">
        <f t="shared" si="6"/>
        <v>3.8260000000000001</v>
      </c>
      <c r="J38" s="11">
        <v>59</v>
      </c>
      <c r="K38" s="11"/>
      <c r="L38" s="10">
        <f t="shared" si="7"/>
        <v>59</v>
      </c>
      <c r="M38" s="10"/>
      <c r="N38" t="s">
        <v>291</v>
      </c>
      <c r="O38" s="10">
        <v>41</v>
      </c>
      <c r="P38" s="16">
        <f t="shared" si="8"/>
        <v>0.36283185840707965</v>
      </c>
      <c r="Q38" s="10">
        <v>37</v>
      </c>
      <c r="R38" s="16">
        <f t="shared" si="4"/>
        <v>0.32743362831858408</v>
      </c>
    </row>
    <row r="39" spans="1:18" x14ac:dyDescent="0.2">
      <c r="A39" s="10"/>
      <c r="B39" s="10">
        <v>38</v>
      </c>
      <c r="C39" s="10" t="s">
        <v>23</v>
      </c>
      <c r="D39" s="10">
        <v>17324023</v>
      </c>
      <c r="E39" s="10" t="s">
        <v>61</v>
      </c>
      <c r="F39" s="10">
        <v>3.7919999999999998</v>
      </c>
      <c r="G39" s="11">
        <v>3.2500000000000001E-2</v>
      </c>
      <c r="H39" s="16">
        <f t="shared" si="5"/>
        <v>8.5706751054852332E-3</v>
      </c>
      <c r="I39" s="10">
        <f t="shared" si="6"/>
        <v>3.8245</v>
      </c>
      <c r="J39" s="11">
        <v>10</v>
      </c>
      <c r="K39" s="11"/>
      <c r="L39" s="10">
        <f t="shared" si="7"/>
        <v>10</v>
      </c>
      <c r="M39" s="10"/>
      <c r="N39" t="s">
        <v>291</v>
      </c>
      <c r="O39" s="10">
        <v>34</v>
      </c>
      <c r="P39" s="16">
        <f t="shared" si="8"/>
        <v>0.30088495575221241</v>
      </c>
      <c r="Q39" s="10">
        <v>38</v>
      </c>
      <c r="R39" s="16">
        <f t="shared" si="4"/>
        <v>0.33628318584070799</v>
      </c>
    </row>
    <row r="40" spans="1:18" x14ac:dyDescent="0.2">
      <c r="A40" s="10"/>
      <c r="B40" s="10">
        <v>39</v>
      </c>
      <c r="C40" s="10" t="s">
        <v>21</v>
      </c>
      <c r="D40" s="10">
        <v>17325072</v>
      </c>
      <c r="E40" s="10" t="s">
        <v>62</v>
      </c>
      <c r="F40" s="10">
        <v>3.7669999999999999</v>
      </c>
      <c r="G40" s="11">
        <v>0.02</v>
      </c>
      <c r="H40" s="16">
        <f t="shared" si="5"/>
        <v>5.3092646668436421E-3</v>
      </c>
      <c r="I40" s="10">
        <f t="shared" si="6"/>
        <v>3.7869999999999999</v>
      </c>
      <c r="J40" s="12">
        <v>8</v>
      </c>
      <c r="K40" s="12"/>
      <c r="L40" s="10">
        <f t="shared" si="7"/>
        <v>8</v>
      </c>
      <c r="M40" s="10" t="s">
        <v>295</v>
      </c>
      <c r="N40" t="s">
        <v>291</v>
      </c>
      <c r="O40" s="10">
        <v>35</v>
      </c>
      <c r="P40" s="16">
        <f t="shared" si="8"/>
        <v>0.30973451327433627</v>
      </c>
      <c r="Q40" s="10">
        <v>39</v>
      </c>
      <c r="R40" s="16">
        <f t="shared" si="4"/>
        <v>0.34513274336283184</v>
      </c>
    </row>
    <row r="41" spans="1:18" x14ac:dyDescent="0.2">
      <c r="A41" s="10"/>
      <c r="B41" s="10">
        <v>40</v>
      </c>
      <c r="C41" s="10" t="s">
        <v>20</v>
      </c>
      <c r="D41" s="10">
        <v>17325041</v>
      </c>
      <c r="E41" s="10" t="s">
        <v>63</v>
      </c>
      <c r="F41" s="10">
        <v>3.7370000000000001</v>
      </c>
      <c r="G41" s="11">
        <v>4.4999999999999998E-2</v>
      </c>
      <c r="H41" s="16">
        <f t="shared" si="5"/>
        <v>1.2041744715012041E-2</v>
      </c>
      <c r="I41" s="10">
        <f t="shared" si="6"/>
        <v>3.782</v>
      </c>
      <c r="J41" s="11">
        <v>8</v>
      </c>
      <c r="K41" s="11"/>
      <c r="L41" s="10">
        <f t="shared" si="7"/>
        <v>8</v>
      </c>
      <c r="M41" s="10"/>
      <c r="N41" t="s">
        <v>291</v>
      </c>
      <c r="O41" s="10">
        <v>36</v>
      </c>
      <c r="P41" s="16">
        <f t="shared" si="8"/>
        <v>0.31858407079646017</v>
      </c>
      <c r="Q41" s="10">
        <v>40</v>
      </c>
      <c r="R41" s="16">
        <f t="shared" si="4"/>
        <v>0.35398230088495575</v>
      </c>
    </row>
    <row r="42" spans="1:18" x14ac:dyDescent="0.2">
      <c r="A42" s="10"/>
      <c r="B42" s="10">
        <v>41</v>
      </c>
      <c r="C42" s="10" t="s">
        <v>23</v>
      </c>
      <c r="D42" s="10">
        <v>17324080</v>
      </c>
      <c r="E42" s="10" t="s">
        <v>65</v>
      </c>
      <c r="F42" s="10">
        <v>3.7290000000000001</v>
      </c>
      <c r="G42" s="11">
        <v>0.05</v>
      </c>
      <c r="H42" s="16">
        <f t="shared" si="5"/>
        <v>1.3408420488066506E-2</v>
      </c>
      <c r="I42" s="10">
        <f t="shared" si="6"/>
        <v>3.7789999999999999</v>
      </c>
      <c r="J42" s="11">
        <v>35</v>
      </c>
      <c r="K42" s="11"/>
      <c r="L42" s="10">
        <f t="shared" si="7"/>
        <v>35</v>
      </c>
      <c r="M42" s="10"/>
      <c r="N42" t="s">
        <v>291</v>
      </c>
      <c r="O42" s="10">
        <v>38</v>
      </c>
      <c r="P42" s="16">
        <f t="shared" si="8"/>
        <v>0.33628318584070799</v>
      </c>
      <c r="Q42" s="10">
        <v>41</v>
      </c>
      <c r="R42" s="16">
        <f t="shared" si="4"/>
        <v>0.36283185840707965</v>
      </c>
    </row>
    <row r="43" spans="1:18" x14ac:dyDescent="0.2">
      <c r="A43" s="10"/>
      <c r="B43" s="10">
        <v>42</v>
      </c>
      <c r="C43" s="10" t="s">
        <v>22</v>
      </c>
      <c r="D43" s="10">
        <v>17325003</v>
      </c>
      <c r="E43" s="10" t="s">
        <v>71</v>
      </c>
      <c r="F43" s="10">
        <v>3.6339999999999999</v>
      </c>
      <c r="G43" s="11">
        <v>0.14499999999999999</v>
      </c>
      <c r="H43" s="16">
        <f t="shared" si="5"/>
        <v>3.990093560814529E-2</v>
      </c>
      <c r="I43" s="10">
        <f t="shared" si="6"/>
        <v>3.7789999999999999</v>
      </c>
      <c r="J43" s="11">
        <v>24</v>
      </c>
      <c r="K43" s="11"/>
      <c r="L43" s="10">
        <f t="shared" si="7"/>
        <v>24</v>
      </c>
      <c r="M43" s="10" t="s">
        <v>293</v>
      </c>
      <c r="N43" t="s">
        <v>291</v>
      </c>
      <c r="O43" s="10">
        <v>44</v>
      </c>
      <c r="P43" s="16">
        <f t="shared" si="8"/>
        <v>0.38938053097345132</v>
      </c>
      <c r="Q43" s="10">
        <v>42</v>
      </c>
      <c r="R43" s="16">
        <f t="shared" si="4"/>
        <v>0.37168141592920356</v>
      </c>
    </row>
    <row r="44" spans="1:18" x14ac:dyDescent="0.2">
      <c r="A44" s="10"/>
      <c r="B44" s="10">
        <v>43</v>
      </c>
      <c r="C44" s="10" t="s">
        <v>20</v>
      </c>
      <c r="D44" s="10">
        <v>17325076</v>
      </c>
      <c r="E44" s="10" t="s">
        <v>70</v>
      </c>
      <c r="F44" s="10">
        <v>3.649</v>
      </c>
      <c r="G44" s="11">
        <v>0.125</v>
      </c>
      <c r="H44" s="16">
        <f t="shared" si="5"/>
        <v>3.4255960537133458E-2</v>
      </c>
      <c r="I44" s="10">
        <f t="shared" si="6"/>
        <v>3.774</v>
      </c>
      <c r="J44" s="11">
        <v>8</v>
      </c>
      <c r="K44" s="11"/>
      <c r="L44" s="10">
        <f t="shared" si="7"/>
        <v>8</v>
      </c>
      <c r="M44" s="10"/>
      <c r="N44" t="s">
        <v>291</v>
      </c>
      <c r="O44" s="10">
        <v>43</v>
      </c>
      <c r="P44" s="16">
        <f t="shared" si="8"/>
        <v>0.38053097345132741</v>
      </c>
      <c r="Q44" s="10">
        <v>43</v>
      </c>
      <c r="R44" s="16">
        <f t="shared" si="4"/>
        <v>0.38053097345132741</v>
      </c>
    </row>
    <row r="45" spans="1:18" x14ac:dyDescent="0.2">
      <c r="A45" s="10"/>
      <c r="B45" s="10">
        <v>44</v>
      </c>
      <c r="C45" s="10" t="s">
        <v>22</v>
      </c>
      <c r="D45" s="10">
        <v>17325067</v>
      </c>
      <c r="E45" s="10" t="s">
        <v>81</v>
      </c>
      <c r="F45" s="10">
        <v>3.5270000000000001</v>
      </c>
      <c r="G45" s="11">
        <v>0.23</v>
      </c>
      <c r="H45" s="16">
        <f t="shared" si="5"/>
        <v>6.5211227672242703E-2</v>
      </c>
      <c r="I45" s="10">
        <f t="shared" si="6"/>
        <v>3.7570000000000001</v>
      </c>
      <c r="J45" s="11">
        <v>6.5</v>
      </c>
      <c r="K45" s="11"/>
      <c r="L45" s="10">
        <f t="shared" si="7"/>
        <v>6.5</v>
      </c>
      <c r="M45" s="10"/>
      <c r="N45" t="s">
        <v>291</v>
      </c>
      <c r="O45" s="10">
        <v>54</v>
      </c>
      <c r="P45" s="16">
        <f t="shared" si="8"/>
        <v>0.47787610619469029</v>
      </c>
      <c r="Q45" s="10">
        <v>44</v>
      </c>
      <c r="R45" s="16">
        <f t="shared" si="4"/>
        <v>0.38938053097345132</v>
      </c>
    </row>
    <row r="46" spans="1:18" x14ac:dyDescent="0.2">
      <c r="A46" s="10"/>
      <c r="B46" s="10">
        <v>45</v>
      </c>
      <c r="C46" s="10" t="s">
        <v>23</v>
      </c>
      <c r="D46" s="10">
        <v>17325129</v>
      </c>
      <c r="E46" s="10" t="s">
        <v>84</v>
      </c>
      <c r="F46" s="10">
        <v>3.4969999999999999</v>
      </c>
      <c r="G46" s="11">
        <v>0.25</v>
      </c>
      <c r="H46" s="16">
        <f t="shared" si="5"/>
        <v>7.14898484415213E-2</v>
      </c>
      <c r="I46" s="10">
        <f t="shared" si="6"/>
        <v>3.7469999999999999</v>
      </c>
      <c r="J46" s="11">
        <v>10</v>
      </c>
      <c r="K46" s="11"/>
      <c r="L46" s="10">
        <f t="shared" si="7"/>
        <v>10</v>
      </c>
      <c r="M46" s="10"/>
      <c r="N46" t="s">
        <v>291</v>
      </c>
      <c r="O46" s="10">
        <v>57</v>
      </c>
      <c r="P46" s="16">
        <f t="shared" si="8"/>
        <v>0.50442477876106195</v>
      </c>
      <c r="Q46" s="10">
        <v>45</v>
      </c>
      <c r="R46" s="16">
        <f t="shared" si="4"/>
        <v>0.39823008849557523</v>
      </c>
    </row>
    <row r="47" spans="1:18" x14ac:dyDescent="0.2">
      <c r="A47" s="10"/>
      <c r="B47" s="10">
        <v>46</v>
      </c>
      <c r="C47" s="10" t="s">
        <v>21</v>
      </c>
      <c r="D47" s="10">
        <v>17325142</v>
      </c>
      <c r="E47" s="10" t="s">
        <v>69</v>
      </c>
      <c r="F47" s="10">
        <v>3.669</v>
      </c>
      <c r="G47" s="11">
        <v>0.04</v>
      </c>
      <c r="H47" s="16">
        <f t="shared" si="5"/>
        <v>1.0902153175252113E-2</v>
      </c>
      <c r="I47" s="10">
        <f t="shared" si="6"/>
        <v>3.7090000000000001</v>
      </c>
      <c r="J47" s="12">
        <v>8</v>
      </c>
      <c r="K47" s="12"/>
      <c r="L47" s="10">
        <f t="shared" si="7"/>
        <v>8</v>
      </c>
      <c r="M47" s="10"/>
      <c r="N47" t="s">
        <v>291</v>
      </c>
      <c r="O47" s="10">
        <v>42</v>
      </c>
      <c r="P47" s="16">
        <f t="shared" si="8"/>
        <v>0.37168141592920356</v>
      </c>
      <c r="Q47" s="10">
        <v>46</v>
      </c>
      <c r="R47" s="16">
        <f t="shared" si="4"/>
        <v>0.40707964601769914</v>
      </c>
    </row>
    <row r="48" spans="1:18" x14ac:dyDescent="0.2">
      <c r="A48" s="10"/>
      <c r="B48" s="10">
        <v>47</v>
      </c>
      <c r="C48" s="10" t="s">
        <v>21</v>
      </c>
      <c r="D48" s="10">
        <v>17325062</v>
      </c>
      <c r="E48" s="10" t="s">
        <v>67</v>
      </c>
      <c r="F48" s="10">
        <v>3.681</v>
      </c>
      <c r="G48" s="11">
        <v>0.01</v>
      </c>
      <c r="H48" s="16">
        <f t="shared" si="5"/>
        <v>2.7166530834012497E-3</v>
      </c>
      <c r="I48" s="10">
        <f t="shared" si="6"/>
        <v>3.6909999999999998</v>
      </c>
      <c r="J48" s="12">
        <v>8</v>
      </c>
      <c r="K48" s="12"/>
      <c r="L48" s="10">
        <f t="shared" si="7"/>
        <v>8</v>
      </c>
      <c r="M48" s="10"/>
      <c r="N48" t="s">
        <v>291</v>
      </c>
      <c r="O48" s="10">
        <v>40</v>
      </c>
      <c r="P48" s="16">
        <f t="shared" si="8"/>
        <v>0.35398230088495575</v>
      </c>
      <c r="Q48" s="10">
        <v>47</v>
      </c>
      <c r="R48" s="16">
        <f t="shared" si="4"/>
        <v>0.41592920353982299</v>
      </c>
    </row>
    <row r="49" spans="1:18" x14ac:dyDescent="0.2">
      <c r="A49" s="10"/>
      <c r="B49" s="10">
        <v>48</v>
      </c>
      <c r="C49" s="10" t="s">
        <v>21</v>
      </c>
      <c r="D49" s="10">
        <v>17325038</v>
      </c>
      <c r="E49" s="10" t="s">
        <v>66</v>
      </c>
      <c r="F49" s="10">
        <v>3.6880000000000002</v>
      </c>
      <c r="G49" s="11"/>
      <c r="H49" s="16">
        <f t="shared" si="5"/>
        <v>0</v>
      </c>
      <c r="I49" s="10">
        <f t="shared" si="6"/>
        <v>3.6880000000000002</v>
      </c>
      <c r="J49" s="12">
        <v>8</v>
      </c>
      <c r="K49" s="12"/>
      <c r="L49" s="10">
        <f t="shared" si="7"/>
        <v>8</v>
      </c>
      <c r="M49" s="10"/>
      <c r="N49" t="s">
        <v>291</v>
      </c>
      <c r="O49" s="10">
        <v>39</v>
      </c>
      <c r="P49" s="16">
        <f t="shared" si="8"/>
        <v>0.34513274336283184</v>
      </c>
      <c r="Q49" s="10">
        <v>48</v>
      </c>
      <c r="R49" s="16">
        <f t="shared" si="4"/>
        <v>0.4247787610619469</v>
      </c>
    </row>
    <row r="50" spans="1:18" x14ac:dyDescent="0.2">
      <c r="A50" s="10"/>
      <c r="B50" s="10">
        <v>49</v>
      </c>
      <c r="C50" s="10" t="s">
        <v>22</v>
      </c>
      <c r="D50" s="10">
        <v>17325022</v>
      </c>
      <c r="E50" s="10" t="s">
        <v>74</v>
      </c>
      <c r="F50" s="10">
        <v>3.5920000000000001</v>
      </c>
      <c r="G50" s="11">
        <v>0.06</v>
      </c>
      <c r="H50" s="16">
        <f t="shared" si="5"/>
        <v>1.6703786191536747E-2</v>
      </c>
      <c r="I50" s="10">
        <f t="shared" si="6"/>
        <v>3.6520000000000001</v>
      </c>
      <c r="J50" s="11">
        <v>4</v>
      </c>
      <c r="K50" s="11"/>
      <c r="L50" s="10">
        <f t="shared" si="7"/>
        <v>4</v>
      </c>
      <c r="M50" s="10"/>
      <c r="N50" t="s">
        <v>291</v>
      </c>
      <c r="O50" s="10">
        <v>47</v>
      </c>
      <c r="P50" s="16">
        <f t="shared" si="8"/>
        <v>0.41592920353982299</v>
      </c>
      <c r="Q50" s="10">
        <v>49</v>
      </c>
      <c r="R50" s="16">
        <f t="shared" si="4"/>
        <v>0.4336283185840708</v>
      </c>
    </row>
    <row r="51" spans="1:18" x14ac:dyDescent="0.2">
      <c r="A51" s="10"/>
      <c r="B51" s="10">
        <v>50</v>
      </c>
      <c r="C51" s="10" t="s">
        <v>20</v>
      </c>
      <c r="D51" s="10">
        <v>17325027</v>
      </c>
      <c r="E51" s="10" t="s">
        <v>92</v>
      </c>
      <c r="F51" s="10">
        <v>3.4169999999999998</v>
      </c>
      <c r="G51" s="11">
        <v>0.21</v>
      </c>
      <c r="H51" s="16">
        <f t="shared" si="5"/>
        <v>6.1457418788410885E-2</v>
      </c>
      <c r="I51" s="10">
        <f t="shared" si="6"/>
        <v>3.6269999999999998</v>
      </c>
      <c r="J51" s="11">
        <v>8</v>
      </c>
      <c r="K51" s="11"/>
      <c r="L51" s="10">
        <f t="shared" si="7"/>
        <v>8</v>
      </c>
      <c r="M51" s="10" t="s">
        <v>294</v>
      </c>
      <c r="N51" t="s">
        <v>291</v>
      </c>
      <c r="O51" s="10">
        <v>65</v>
      </c>
      <c r="P51" s="16">
        <f t="shared" si="8"/>
        <v>0.5752212389380531</v>
      </c>
      <c r="Q51" s="10">
        <v>50</v>
      </c>
      <c r="R51" s="16">
        <f t="shared" si="4"/>
        <v>0.44247787610619471</v>
      </c>
    </row>
    <row r="52" spans="1:18" x14ac:dyDescent="0.2">
      <c r="A52" s="10"/>
      <c r="B52" s="10">
        <v>51</v>
      </c>
      <c r="C52" s="10" t="s">
        <v>22</v>
      </c>
      <c r="D52" s="10">
        <v>17325011</v>
      </c>
      <c r="E52" s="10" t="s">
        <v>100</v>
      </c>
      <c r="F52" s="10">
        <v>3.3460000000000001</v>
      </c>
      <c r="G52" s="11">
        <v>0.28000000000000003</v>
      </c>
      <c r="H52" s="16">
        <f t="shared" si="5"/>
        <v>8.3682008368200847E-2</v>
      </c>
      <c r="I52" s="10">
        <f t="shared" si="6"/>
        <v>3.6260000000000003</v>
      </c>
      <c r="J52" s="11">
        <v>24</v>
      </c>
      <c r="K52" s="11"/>
      <c r="L52" s="10">
        <f t="shared" si="7"/>
        <v>24</v>
      </c>
      <c r="M52" s="10"/>
      <c r="N52" t="s">
        <v>291</v>
      </c>
      <c r="O52" s="10">
        <v>74</v>
      </c>
      <c r="P52" s="16">
        <f t="shared" si="8"/>
        <v>0.65486725663716816</v>
      </c>
      <c r="Q52" s="10">
        <v>51</v>
      </c>
      <c r="R52" s="16">
        <f t="shared" si="4"/>
        <v>0.45132743362831856</v>
      </c>
    </row>
    <row r="53" spans="1:18" x14ac:dyDescent="0.2">
      <c r="A53" s="10"/>
      <c r="B53" s="10">
        <v>52</v>
      </c>
      <c r="C53" s="10" t="s">
        <v>23</v>
      </c>
      <c r="D53" s="10">
        <v>17325115</v>
      </c>
      <c r="E53" s="10" t="s">
        <v>73</v>
      </c>
      <c r="F53" s="10">
        <v>3.5960000000000001</v>
      </c>
      <c r="G53" s="11">
        <v>0.03</v>
      </c>
      <c r="H53" s="16">
        <f t="shared" si="5"/>
        <v>8.3426028921023358E-3</v>
      </c>
      <c r="I53" s="10">
        <f t="shared" si="6"/>
        <v>3.6259999999999999</v>
      </c>
      <c r="J53" s="11">
        <v>10</v>
      </c>
      <c r="K53" s="11"/>
      <c r="L53" s="10">
        <f t="shared" si="7"/>
        <v>10</v>
      </c>
      <c r="M53" s="10"/>
      <c r="N53" t="s">
        <v>291</v>
      </c>
      <c r="O53" s="10">
        <v>46</v>
      </c>
      <c r="P53" s="16">
        <f t="shared" si="8"/>
        <v>0.40707964601769914</v>
      </c>
      <c r="Q53" s="10">
        <v>52</v>
      </c>
      <c r="R53" s="16">
        <f t="shared" si="4"/>
        <v>0.46017699115044247</v>
      </c>
    </row>
    <row r="54" spans="1:18" x14ac:dyDescent="0.2">
      <c r="A54" s="10"/>
      <c r="B54" s="10">
        <v>53</v>
      </c>
      <c r="C54" s="10" t="s">
        <v>20</v>
      </c>
      <c r="D54" s="10">
        <v>17325116</v>
      </c>
      <c r="E54" s="10" t="s">
        <v>76</v>
      </c>
      <c r="F54" s="10">
        <v>3.573</v>
      </c>
      <c r="G54" s="11">
        <v>0.02</v>
      </c>
      <c r="H54" s="16">
        <f t="shared" si="5"/>
        <v>5.5975370836831798E-3</v>
      </c>
      <c r="I54" s="10">
        <f t="shared" si="6"/>
        <v>3.593</v>
      </c>
      <c r="J54" s="11">
        <v>11</v>
      </c>
      <c r="K54" s="11"/>
      <c r="L54" s="10">
        <f t="shared" si="7"/>
        <v>11</v>
      </c>
      <c r="M54" s="10"/>
      <c r="N54" t="s">
        <v>291</v>
      </c>
      <c r="O54" s="10">
        <v>49</v>
      </c>
      <c r="P54" s="16">
        <f t="shared" si="8"/>
        <v>0.4336283185840708</v>
      </c>
      <c r="Q54" s="10">
        <v>53</v>
      </c>
      <c r="R54" s="16">
        <f t="shared" si="4"/>
        <v>0.46902654867256638</v>
      </c>
    </row>
    <row r="55" spans="1:18" x14ac:dyDescent="0.2">
      <c r="A55" s="10"/>
      <c r="B55" s="10">
        <v>54</v>
      </c>
      <c r="C55" s="10" t="s">
        <v>23</v>
      </c>
      <c r="D55" s="10">
        <v>17325141</v>
      </c>
      <c r="E55" s="10" t="s">
        <v>75</v>
      </c>
      <c r="F55" s="10">
        <v>3.5819999999999999</v>
      </c>
      <c r="G55" s="11">
        <v>0.01</v>
      </c>
      <c r="H55" s="16">
        <f t="shared" si="5"/>
        <v>2.7917364600781687E-3</v>
      </c>
      <c r="I55" s="10">
        <f t="shared" si="6"/>
        <v>3.5919999999999996</v>
      </c>
      <c r="J55" s="11">
        <v>10</v>
      </c>
      <c r="K55" s="11"/>
      <c r="L55" s="10">
        <f t="shared" si="7"/>
        <v>10</v>
      </c>
      <c r="M55" s="10" t="s">
        <v>294</v>
      </c>
      <c r="N55" t="s">
        <v>291</v>
      </c>
      <c r="O55" s="10">
        <v>48</v>
      </c>
      <c r="P55" s="16">
        <f t="shared" si="8"/>
        <v>0.4247787610619469</v>
      </c>
      <c r="Q55" s="10">
        <v>54</v>
      </c>
      <c r="R55" s="16">
        <f t="shared" si="4"/>
        <v>0.47787610619469029</v>
      </c>
    </row>
    <row r="56" spans="1:18" x14ac:dyDescent="0.2">
      <c r="A56" s="10"/>
      <c r="B56" s="10">
        <v>55</v>
      </c>
      <c r="C56" s="10" t="s">
        <v>20</v>
      </c>
      <c r="D56" s="10">
        <v>17325144</v>
      </c>
      <c r="E56" s="10" t="s">
        <v>77</v>
      </c>
      <c r="F56" s="10">
        <v>3.5670000000000002</v>
      </c>
      <c r="G56" s="11"/>
      <c r="H56" s="16">
        <f t="shared" si="5"/>
        <v>0</v>
      </c>
      <c r="I56" s="10">
        <f t="shared" si="6"/>
        <v>3.5670000000000002</v>
      </c>
      <c r="J56" s="11">
        <v>20</v>
      </c>
      <c r="K56" s="11"/>
      <c r="L56" s="10">
        <f t="shared" si="7"/>
        <v>20</v>
      </c>
      <c r="M56" s="10" t="s">
        <v>293</v>
      </c>
      <c r="N56" t="s">
        <v>291</v>
      </c>
      <c r="O56" s="10">
        <v>50</v>
      </c>
      <c r="P56" s="16">
        <f t="shared" si="8"/>
        <v>0.44247787610619471</v>
      </c>
      <c r="Q56" s="10">
        <v>55</v>
      </c>
      <c r="R56" s="16">
        <f t="shared" si="4"/>
        <v>0.48672566371681414</v>
      </c>
    </row>
    <row r="57" spans="1:18" x14ac:dyDescent="0.2">
      <c r="A57" s="10"/>
      <c r="B57" s="10">
        <v>56</v>
      </c>
      <c r="C57" s="10" t="s">
        <v>20</v>
      </c>
      <c r="D57" s="10">
        <v>17325108</v>
      </c>
      <c r="E57" s="10" t="s">
        <v>95</v>
      </c>
      <c r="F57" s="10">
        <v>3.3759999999999999</v>
      </c>
      <c r="G57" s="11">
        <v>0.19</v>
      </c>
      <c r="H57" s="16">
        <f t="shared" si="5"/>
        <v>5.6279620853080574E-2</v>
      </c>
      <c r="I57" s="10">
        <f t="shared" si="6"/>
        <v>3.5659999999999998</v>
      </c>
      <c r="J57" s="11">
        <v>21.5</v>
      </c>
      <c r="K57" s="11"/>
      <c r="L57" s="10">
        <f t="shared" si="7"/>
        <v>21.5</v>
      </c>
      <c r="M57" s="10" t="s">
        <v>295</v>
      </c>
      <c r="N57" t="s">
        <v>291</v>
      </c>
      <c r="O57" s="10">
        <v>68</v>
      </c>
      <c r="P57" s="16">
        <f t="shared" si="8"/>
        <v>0.60176991150442483</v>
      </c>
      <c r="Q57" s="10">
        <v>56</v>
      </c>
      <c r="R57" s="16">
        <f t="shared" si="4"/>
        <v>0.49557522123893805</v>
      </c>
    </row>
    <row r="58" spans="1:18" x14ac:dyDescent="0.2">
      <c r="A58" s="10"/>
      <c r="B58" s="10">
        <v>57</v>
      </c>
      <c r="C58" s="10" t="s">
        <v>23</v>
      </c>
      <c r="D58" s="10">
        <v>17325127</v>
      </c>
      <c r="E58" s="10" t="s">
        <v>80</v>
      </c>
      <c r="F58" s="10">
        <v>3.528</v>
      </c>
      <c r="G58" s="11">
        <v>0.02</v>
      </c>
      <c r="H58" s="16">
        <f t="shared" si="5"/>
        <v>5.6689342403628117E-3</v>
      </c>
      <c r="I58" s="10">
        <f t="shared" si="6"/>
        <v>3.548</v>
      </c>
      <c r="J58" s="11">
        <v>10</v>
      </c>
      <c r="K58" s="11"/>
      <c r="L58" s="10">
        <f t="shared" si="7"/>
        <v>10</v>
      </c>
      <c r="M58" s="10"/>
      <c r="N58" t="s">
        <v>291</v>
      </c>
      <c r="O58" s="10">
        <v>53</v>
      </c>
      <c r="P58" s="16">
        <f t="shared" si="8"/>
        <v>0.46902654867256638</v>
      </c>
      <c r="Q58" s="10">
        <v>57</v>
      </c>
      <c r="R58" s="16">
        <f t="shared" si="4"/>
        <v>0.50442477876106195</v>
      </c>
    </row>
    <row r="59" spans="1:18" x14ac:dyDescent="0.2">
      <c r="A59" s="10"/>
      <c r="B59" s="10">
        <v>58</v>
      </c>
      <c r="C59" s="10" t="s">
        <v>23</v>
      </c>
      <c r="D59" s="10">
        <v>17325054</v>
      </c>
      <c r="E59" s="10" t="s">
        <v>79</v>
      </c>
      <c r="F59" s="10">
        <v>3.5379999999999998</v>
      </c>
      <c r="G59" s="11">
        <v>0.01</v>
      </c>
      <c r="H59" s="16">
        <f t="shared" si="5"/>
        <v>2.8264556246466932E-3</v>
      </c>
      <c r="I59" s="10">
        <f t="shared" si="6"/>
        <v>3.5479999999999996</v>
      </c>
      <c r="J59" s="11">
        <v>10</v>
      </c>
      <c r="K59" s="11"/>
      <c r="L59" s="10">
        <f t="shared" si="7"/>
        <v>10</v>
      </c>
      <c r="M59" s="10"/>
      <c r="N59" t="s">
        <v>291</v>
      </c>
      <c r="O59" s="10">
        <v>52</v>
      </c>
      <c r="P59" s="16">
        <f t="shared" si="8"/>
        <v>0.46017699115044247</v>
      </c>
      <c r="Q59" s="10">
        <v>58</v>
      </c>
      <c r="R59" s="16">
        <f t="shared" si="4"/>
        <v>0.51327433628318586</v>
      </c>
    </row>
    <row r="60" spans="1:18" x14ac:dyDescent="0.2">
      <c r="A60" s="10"/>
      <c r="B60" s="10">
        <v>59</v>
      </c>
      <c r="C60" s="10" t="s">
        <v>22</v>
      </c>
      <c r="D60" s="10">
        <v>17325024</v>
      </c>
      <c r="E60" s="10" t="s">
        <v>82</v>
      </c>
      <c r="F60" s="10">
        <v>3.51</v>
      </c>
      <c r="G60" s="11">
        <v>3.5000000000000003E-2</v>
      </c>
      <c r="H60" s="16">
        <f t="shared" si="5"/>
        <v>9.9715099715099731E-3</v>
      </c>
      <c r="I60" s="10">
        <f t="shared" si="6"/>
        <v>3.5449999999999999</v>
      </c>
      <c r="J60" s="11">
        <v>9</v>
      </c>
      <c r="K60" s="11"/>
      <c r="L60" s="10">
        <f t="shared" si="7"/>
        <v>9</v>
      </c>
      <c r="M60" s="10" t="s">
        <v>294</v>
      </c>
      <c r="N60" t="s">
        <v>291</v>
      </c>
      <c r="O60" s="10">
        <v>55</v>
      </c>
      <c r="P60" s="16">
        <f t="shared" si="8"/>
        <v>0.48672566371681414</v>
      </c>
      <c r="Q60" s="10">
        <v>59</v>
      </c>
      <c r="R60" s="16">
        <f t="shared" si="4"/>
        <v>0.52212389380530977</v>
      </c>
    </row>
    <row r="61" spans="1:18" x14ac:dyDescent="0.2">
      <c r="A61" s="10"/>
      <c r="B61" s="10">
        <v>60</v>
      </c>
      <c r="C61" s="10" t="s">
        <v>22</v>
      </c>
      <c r="D61" s="10">
        <v>17325033</v>
      </c>
      <c r="E61" s="10" t="s">
        <v>78</v>
      </c>
      <c r="F61" s="10">
        <v>3.54</v>
      </c>
      <c r="G61" s="11"/>
      <c r="H61" s="16">
        <f t="shared" si="5"/>
        <v>0</v>
      </c>
      <c r="I61" s="10">
        <f t="shared" si="6"/>
        <v>3.54</v>
      </c>
      <c r="J61" s="11">
        <v>24</v>
      </c>
      <c r="K61" s="11"/>
      <c r="L61" s="10">
        <f t="shared" si="7"/>
        <v>24</v>
      </c>
      <c r="M61" s="10"/>
      <c r="N61" t="s">
        <v>291</v>
      </c>
      <c r="O61" s="10">
        <v>51</v>
      </c>
      <c r="P61" s="16">
        <f t="shared" si="8"/>
        <v>0.45132743362831856</v>
      </c>
      <c r="Q61" s="10">
        <v>60</v>
      </c>
      <c r="R61" s="16">
        <f t="shared" si="4"/>
        <v>0.53097345132743368</v>
      </c>
    </row>
    <row r="62" spans="1:18" x14ac:dyDescent="0.2">
      <c r="A62" s="10"/>
      <c r="B62" s="10">
        <v>61</v>
      </c>
      <c r="C62" s="10" t="s">
        <v>21</v>
      </c>
      <c r="D62" s="10">
        <v>17325104</v>
      </c>
      <c r="E62" s="10" t="s">
        <v>86</v>
      </c>
      <c r="F62" s="10">
        <v>3.4889999999999999</v>
      </c>
      <c r="G62" s="7">
        <v>2.5000000000000001E-2</v>
      </c>
      <c r="H62" s="16">
        <f t="shared" si="5"/>
        <v>7.1653768988248785E-3</v>
      </c>
      <c r="I62" s="10">
        <f t="shared" si="6"/>
        <v>3.5139999999999998</v>
      </c>
      <c r="J62" s="12">
        <v>8</v>
      </c>
      <c r="K62" s="12"/>
      <c r="L62" s="10">
        <f t="shared" si="7"/>
        <v>8</v>
      </c>
      <c r="M62" s="10"/>
      <c r="N62" t="s">
        <v>291</v>
      </c>
      <c r="O62" s="10">
        <v>59</v>
      </c>
      <c r="P62" s="16">
        <f t="shared" si="8"/>
        <v>0.52212389380530977</v>
      </c>
      <c r="Q62" s="10">
        <v>61</v>
      </c>
      <c r="R62" s="16">
        <f t="shared" si="4"/>
        <v>0.53982300884955747</v>
      </c>
    </row>
    <row r="63" spans="1:18" x14ac:dyDescent="0.2">
      <c r="A63" s="10"/>
      <c r="B63" s="10">
        <v>62</v>
      </c>
      <c r="C63" s="10" t="s">
        <v>21</v>
      </c>
      <c r="D63" s="10">
        <v>17324100</v>
      </c>
      <c r="E63" s="10" t="s">
        <v>85</v>
      </c>
      <c r="F63" s="10">
        <v>3.4929999999999999</v>
      </c>
      <c r="G63" s="7">
        <v>1.4999999999999999E-2</v>
      </c>
      <c r="H63" s="16">
        <f t="shared" si="5"/>
        <v>4.2943028914972804E-3</v>
      </c>
      <c r="I63" s="10">
        <f t="shared" si="6"/>
        <v>3.508</v>
      </c>
      <c r="J63" s="12">
        <v>8</v>
      </c>
      <c r="K63" s="12"/>
      <c r="L63" s="10">
        <f t="shared" si="7"/>
        <v>8</v>
      </c>
      <c r="M63" s="10"/>
      <c r="N63" t="s">
        <v>291</v>
      </c>
      <c r="O63" s="10">
        <v>58</v>
      </c>
      <c r="P63" s="16">
        <f t="shared" si="8"/>
        <v>0.51327433628318586</v>
      </c>
      <c r="Q63" s="10">
        <v>62</v>
      </c>
      <c r="R63" s="16">
        <f t="shared" si="4"/>
        <v>0.54867256637168138</v>
      </c>
    </row>
    <row r="64" spans="1:18" x14ac:dyDescent="0.2">
      <c r="A64" s="10"/>
      <c r="B64" s="10">
        <v>63</v>
      </c>
      <c r="C64" s="10" t="s">
        <v>21</v>
      </c>
      <c r="D64" s="10">
        <v>17325017</v>
      </c>
      <c r="E64" s="10" t="s">
        <v>83</v>
      </c>
      <c r="F64" s="10">
        <v>3.5</v>
      </c>
      <c r="G64" s="11"/>
      <c r="H64" s="16">
        <f t="shared" si="5"/>
        <v>0</v>
      </c>
      <c r="I64" s="10">
        <f t="shared" si="6"/>
        <v>3.5</v>
      </c>
      <c r="J64" s="12">
        <v>8</v>
      </c>
      <c r="K64" s="12"/>
      <c r="L64" s="10">
        <f t="shared" si="7"/>
        <v>8</v>
      </c>
      <c r="M64" s="10"/>
      <c r="N64" t="s">
        <v>291</v>
      </c>
      <c r="O64" s="10">
        <v>56</v>
      </c>
      <c r="P64" s="16">
        <f t="shared" si="8"/>
        <v>0.49557522123893805</v>
      </c>
      <c r="Q64" s="10">
        <v>63</v>
      </c>
      <c r="R64" s="16">
        <f t="shared" si="4"/>
        <v>0.55752212389380529</v>
      </c>
    </row>
    <row r="65" spans="1:18" x14ac:dyDescent="0.2">
      <c r="A65" s="10"/>
      <c r="B65" s="10">
        <v>64</v>
      </c>
      <c r="C65" s="10" t="s">
        <v>22</v>
      </c>
      <c r="D65" s="10">
        <v>17325131</v>
      </c>
      <c r="E65" s="10" t="s">
        <v>87</v>
      </c>
      <c r="F65" s="10">
        <v>3.4809999999999999</v>
      </c>
      <c r="G65" s="11"/>
      <c r="H65" s="16">
        <f t="shared" si="5"/>
        <v>0</v>
      </c>
      <c r="I65" s="10">
        <f t="shared" si="6"/>
        <v>3.4809999999999999</v>
      </c>
      <c r="J65" s="11">
        <v>4</v>
      </c>
      <c r="K65" s="11"/>
      <c r="L65" s="10">
        <f t="shared" si="7"/>
        <v>4</v>
      </c>
      <c r="M65" s="10"/>
      <c r="N65" t="s">
        <v>291</v>
      </c>
      <c r="O65" s="10">
        <v>60</v>
      </c>
      <c r="P65" s="16">
        <f t="shared" si="8"/>
        <v>0.53097345132743368</v>
      </c>
      <c r="Q65" s="10">
        <v>64</v>
      </c>
      <c r="R65" s="16">
        <f t="shared" si="4"/>
        <v>0.5663716814159292</v>
      </c>
    </row>
    <row r="66" spans="1:18" x14ac:dyDescent="0.2">
      <c r="A66" s="10"/>
      <c r="B66" s="10">
        <v>65</v>
      </c>
      <c r="C66" s="10" t="s">
        <v>20</v>
      </c>
      <c r="D66" s="10">
        <v>17324093</v>
      </c>
      <c r="E66" s="10" t="s">
        <v>88</v>
      </c>
      <c r="F66" s="10">
        <v>3.4510000000000001</v>
      </c>
      <c r="G66" s="11"/>
      <c r="H66" s="16">
        <f t="shared" ref="H66:H69" si="9">G66/F66</f>
        <v>0</v>
      </c>
      <c r="I66" s="10">
        <f t="shared" ref="I66:I69" si="10">F66+G66</f>
        <v>3.4510000000000001</v>
      </c>
      <c r="J66" s="11">
        <v>8</v>
      </c>
      <c r="K66" s="11"/>
      <c r="L66" s="10">
        <f t="shared" ref="L66:L69" si="11">J66+K66*50</f>
        <v>8</v>
      </c>
      <c r="M66" s="10"/>
      <c r="N66" t="s">
        <v>291</v>
      </c>
      <c r="O66" s="10">
        <v>61</v>
      </c>
      <c r="P66" s="16">
        <f t="shared" ref="P66:P69" si="12">O66/113</f>
        <v>0.53982300884955747</v>
      </c>
      <c r="Q66" s="10">
        <v>65</v>
      </c>
      <c r="R66" s="16">
        <f t="shared" ref="R66:R69" si="13">Q66/113</f>
        <v>0.5752212389380531</v>
      </c>
    </row>
    <row r="67" spans="1:18" x14ac:dyDescent="0.2">
      <c r="A67" s="10"/>
      <c r="B67" s="10">
        <v>66</v>
      </c>
      <c r="C67" s="10" t="s">
        <v>21</v>
      </c>
      <c r="D67" s="10">
        <v>17325036</v>
      </c>
      <c r="E67" s="10" t="s">
        <v>89</v>
      </c>
      <c r="F67" s="10">
        <v>3.4470000000000001</v>
      </c>
      <c r="G67" s="11"/>
      <c r="H67" s="16">
        <f t="shared" si="9"/>
        <v>0</v>
      </c>
      <c r="I67" s="10">
        <f t="shared" si="10"/>
        <v>3.4470000000000001</v>
      </c>
      <c r="J67" s="12">
        <v>8</v>
      </c>
      <c r="K67" s="12">
        <v>1</v>
      </c>
      <c r="L67" s="10">
        <f t="shared" si="11"/>
        <v>58</v>
      </c>
      <c r="M67" s="10"/>
      <c r="N67" t="s">
        <v>291</v>
      </c>
      <c r="O67" s="10">
        <v>62</v>
      </c>
      <c r="P67" s="16">
        <f t="shared" si="12"/>
        <v>0.54867256637168138</v>
      </c>
      <c r="Q67" s="10">
        <v>66</v>
      </c>
      <c r="R67" s="16">
        <f t="shared" si="13"/>
        <v>0.58407079646017701</v>
      </c>
    </row>
    <row r="68" spans="1:18" x14ac:dyDescent="0.2">
      <c r="A68" s="10"/>
      <c r="B68" s="10">
        <v>67</v>
      </c>
      <c r="C68" s="10" t="s">
        <v>22</v>
      </c>
      <c r="D68" s="10">
        <v>17325058</v>
      </c>
      <c r="E68" s="10" t="s">
        <v>90</v>
      </c>
      <c r="F68" s="10">
        <v>3.431</v>
      </c>
      <c r="G68" s="11"/>
      <c r="H68" s="16">
        <f t="shared" si="9"/>
        <v>0</v>
      </c>
      <c r="I68" s="10">
        <f t="shared" si="10"/>
        <v>3.431</v>
      </c>
      <c r="J68" s="11">
        <v>4</v>
      </c>
      <c r="K68" s="11"/>
      <c r="L68" s="10">
        <f t="shared" si="11"/>
        <v>4</v>
      </c>
      <c r="M68" s="10"/>
      <c r="N68" t="s">
        <v>291</v>
      </c>
      <c r="O68" s="10">
        <v>63</v>
      </c>
      <c r="P68" s="16">
        <f t="shared" si="12"/>
        <v>0.55752212389380529</v>
      </c>
      <c r="Q68" s="10">
        <v>67</v>
      </c>
      <c r="R68" s="16">
        <f t="shared" si="13"/>
        <v>0.59292035398230092</v>
      </c>
    </row>
    <row r="69" spans="1:18" x14ac:dyDescent="0.2">
      <c r="A69" s="10"/>
      <c r="B69" s="10">
        <v>68</v>
      </c>
      <c r="C69" s="10" t="s">
        <v>22</v>
      </c>
      <c r="D69" s="10">
        <v>17325132</v>
      </c>
      <c r="E69" s="10" t="s">
        <v>91</v>
      </c>
      <c r="F69" s="10">
        <v>3.431</v>
      </c>
      <c r="G69" s="11"/>
      <c r="H69" s="16">
        <f t="shared" si="9"/>
        <v>0</v>
      </c>
      <c r="I69" s="10">
        <f t="shared" si="10"/>
        <v>3.431</v>
      </c>
      <c r="J69" s="11">
        <v>4</v>
      </c>
      <c r="K69" s="11"/>
      <c r="L69" s="10">
        <f t="shared" si="11"/>
        <v>4</v>
      </c>
      <c r="M69" s="10"/>
      <c r="N69" t="s">
        <v>291</v>
      </c>
      <c r="O69" s="10">
        <v>64</v>
      </c>
      <c r="P69" s="16">
        <f t="shared" si="12"/>
        <v>0.5663716814159292</v>
      </c>
      <c r="Q69" s="10">
        <v>68</v>
      </c>
      <c r="R69" s="16">
        <f t="shared" si="13"/>
        <v>0.60176991150442483</v>
      </c>
    </row>
    <row r="70" spans="1:18" x14ac:dyDescent="0.2">
      <c r="A70" s="10"/>
      <c r="B70" s="10"/>
      <c r="C70" s="10"/>
      <c r="D70" s="10"/>
      <c r="E70" s="10"/>
      <c r="F70" s="10"/>
      <c r="G70" s="11"/>
      <c r="H70" s="16"/>
      <c r="I70" s="10"/>
      <c r="J70" s="11"/>
      <c r="K70" s="11"/>
      <c r="L70" s="10"/>
      <c r="M70" s="10"/>
      <c r="O70" s="10"/>
      <c r="P70" s="16"/>
      <c r="Q70" s="10"/>
      <c r="R70" s="16"/>
    </row>
    <row r="71" spans="1:18" x14ac:dyDescent="0.2">
      <c r="A71" s="10"/>
      <c r="B71" s="10"/>
      <c r="C71" s="10"/>
      <c r="D71" s="10"/>
      <c r="E71" s="10"/>
      <c r="F71" s="10"/>
      <c r="G71" s="11"/>
      <c r="H71" s="16"/>
      <c r="I71" s="10"/>
      <c r="J71" s="11"/>
      <c r="K71" s="11"/>
      <c r="L71" s="10"/>
      <c r="M71" s="10"/>
      <c r="O71" s="10"/>
      <c r="P71" s="16"/>
      <c r="Q71" s="10"/>
      <c r="R71" s="16"/>
    </row>
    <row r="72" spans="1:18" x14ac:dyDescent="0.2">
      <c r="A72" s="10"/>
      <c r="B72" s="10"/>
      <c r="C72" s="10"/>
      <c r="D72" s="10"/>
      <c r="E72" s="10"/>
      <c r="F72" s="10"/>
      <c r="G72" s="11"/>
      <c r="H72" s="16"/>
      <c r="I72" s="10"/>
      <c r="J72" s="11"/>
      <c r="K72" s="11"/>
      <c r="L72" s="10"/>
      <c r="M72" s="10"/>
      <c r="O72" s="10"/>
      <c r="P72" s="16"/>
      <c r="Q72" s="10"/>
      <c r="R72" s="16"/>
    </row>
    <row r="73" spans="1:18" x14ac:dyDescent="0.2">
      <c r="A73" s="10"/>
      <c r="B73" s="10"/>
      <c r="C73" s="10"/>
      <c r="D73" s="10"/>
      <c r="E73" s="10"/>
      <c r="F73" s="10"/>
      <c r="G73" s="11"/>
      <c r="H73" s="16"/>
      <c r="I73" s="10"/>
      <c r="J73" s="11"/>
      <c r="K73" s="11"/>
      <c r="L73" s="10"/>
      <c r="M73" s="10"/>
      <c r="O73" s="10"/>
      <c r="P73" s="16"/>
      <c r="Q73" s="10"/>
      <c r="R73" s="16"/>
    </row>
    <row r="74" spans="1:18" x14ac:dyDescent="0.2">
      <c r="A74" s="10"/>
      <c r="B74" s="10"/>
      <c r="C74" s="10"/>
      <c r="D74" s="10"/>
      <c r="E74" s="10"/>
      <c r="F74" s="10"/>
      <c r="G74" s="11"/>
      <c r="H74" s="16"/>
      <c r="I74" s="10"/>
      <c r="J74" s="12"/>
      <c r="K74" s="12"/>
      <c r="L74" s="10"/>
      <c r="M74" s="10"/>
      <c r="O74" s="10"/>
      <c r="P74" s="16"/>
      <c r="Q74" s="10"/>
      <c r="R74" s="16"/>
    </row>
    <row r="75" spans="1:18" x14ac:dyDescent="0.2">
      <c r="A75" s="10"/>
      <c r="B75" s="10"/>
      <c r="C75" s="10"/>
      <c r="D75" s="10"/>
      <c r="E75" s="10"/>
      <c r="F75" s="10"/>
      <c r="G75" s="11"/>
      <c r="H75" s="16"/>
      <c r="I75" s="10"/>
      <c r="J75" s="12"/>
      <c r="K75" s="12"/>
      <c r="L75" s="10"/>
      <c r="M75" s="10"/>
      <c r="O75" s="10"/>
      <c r="P75" s="16"/>
      <c r="Q75" s="10"/>
      <c r="R75" s="16"/>
    </row>
    <row r="76" spans="1:18" x14ac:dyDescent="0.2">
      <c r="A76" s="10"/>
      <c r="B76" s="10"/>
      <c r="C76" s="10"/>
      <c r="D76" s="10"/>
      <c r="E76" s="10"/>
      <c r="F76" s="10"/>
      <c r="G76" s="11"/>
      <c r="H76" s="16"/>
      <c r="I76" s="10"/>
      <c r="J76" s="12"/>
      <c r="K76" s="12"/>
      <c r="L76" s="10"/>
      <c r="M76" s="10"/>
      <c r="O76" s="10"/>
      <c r="P76" s="16"/>
      <c r="Q76" s="10"/>
      <c r="R76" s="16"/>
    </row>
    <row r="77" spans="1:18" x14ac:dyDescent="0.2">
      <c r="A77" s="10"/>
      <c r="B77" s="10"/>
      <c r="C77" s="10"/>
      <c r="D77" s="10"/>
      <c r="E77" s="10"/>
      <c r="F77" s="10"/>
      <c r="G77" s="11"/>
      <c r="H77" s="16"/>
      <c r="I77" s="10"/>
      <c r="J77" s="11"/>
      <c r="K77" s="11"/>
      <c r="L77" s="10"/>
      <c r="M77" s="10"/>
      <c r="O77" s="10"/>
      <c r="P77" s="16"/>
      <c r="Q77" s="10"/>
      <c r="R77" s="16"/>
    </row>
    <row r="78" spans="1:18" x14ac:dyDescent="0.2">
      <c r="A78" s="10"/>
      <c r="B78" s="10"/>
      <c r="C78" s="10"/>
      <c r="D78" s="10"/>
      <c r="E78" s="10"/>
      <c r="F78" s="10"/>
      <c r="G78" s="11"/>
      <c r="H78" s="16"/>
      <c r="I78" s="10"/>
      <c r="J78" s="11"/>
      <c r="K78" s="11"/>
      <c r="L78" s="10"/>
      <c r="M78" s="10"/>
      <c r="O78" s="10"/>
      <c r="P78" s="16"/>
      <c r="Q78" s="10"/>
      <c r="R78" s="16"/>
    </row>
    <row r="79" spans="1:18" x14ac:dyDescent="0.2">
      <c r="A79" s="10"/>
      <c r="B79" s="10"/>
      <c r="C79" s="10"/>
      <c r="D79" s="10"/>
      <c r="E79" s="10"/>
      <c r="F79" s="10"/>
      <c r="G79" s="11"/>
      <c r="H79" s="16"/>
      <c r="I79" s="10"/>
      <c r="J79" s="11"/>
      <c r="K79" s="11"/>
      <c r="L79" s="10"/>
      <c r="M79" s="10"/>
      <c r="O79" s="10"/>
      <c r="P79" s="16"/>
      <c r="Q79" s="10"/>
      <c r="R79" s="16"/>
    </row>
    <row r="80" spans="1:18" x14ac:dyDescent="0.2">
      <c r="A80" s="10"/>
      <c r="B80" s="10"/>
      <c r="C80" s="10"/>
      <c r="D80" s="10"/>
      <c r="E80" s="10"/>
      <c r="F80" s="10"/>
      <c r="G80" s="11"/>
      <c r="H80" s="16"/>
      <c r="I80" s="10"/>
      <c r="J80" s="11"/>
      <c r="K80" s="11"/>
      <c r="L80" s="10"/>
      <c r="M80" s="10"/>
      <c r="O80" s="10"/>
      <c r="P80" s="16"/>
      <c r="Q80" s="10"/>
      <c r="R80" s="16"/>
    </row>
    <row r="81" spans="1:18" x14ac:dyDescent="0.2">
      <c r="A81" s="10"/>
      <c r="B81" s="10"/>
      <c r="C81" s="10"/>
      <c r="D81" s="10"/>
      <c r="E81" s="10"/>
      <c r="F81" s="10"/>
      <c r="G81" s="11"/>
      <c r="H81" s="16"/>
      <c r="I81" s="10"/>
      <c r="J81" s="12"/>
      <c r="K81" s="12"/>
      <c r="L81" s="10"/>
      <c r="M81" s="10"/>
      <c r="O81" s="10"/>
      <c r="P81" s="16"/>
      <c r="Q81" s="10"/>
      <c r="R81" s="16"/>
    </row>
    <row r="82" spans="1:18" x14ac:dyDescent="0.2">
      <c r="A82" s="10"/>
      <c r="B82" s="10"/>
      <c r="C82" s="10"/>
      <c r="D82" s="10"/>
      <c r="E82" s="10"/>
      <c r="F82" s="10"/>
      <c r="G82" s="11"/>
      <c r="H82" s="16"/>
      <c r="I82" s="10"/>
      <c r="J82" s="11"/>
      <c r="K82" s="11"/>
      <c r="L82" s="10"/>
      <c r="M82" s="10"/>
      <c r="O82" s="10"/>
      <c r="P82" s="16"/>
      <c r="Q82" s="10"/>
      <c r="R82" s="16"/>
    </row>
    <row r="83" spans="1:18" x14ac:dyDescent="0.2">
      <c r="A83" s="10"/>
      <c r="B83" s="10"/>
      <c r="C83" s="10"/>
      <c r="D83" s="10"/>
      <c r="E83" s="10"/>
      <c r="F83" s="10"/>
      <c r="G83" s="11"/>
      <c r="H83" s="16"/>
      <c r="I83" s="10"/>
      <c r="J83" s="11"/>
      <c r="K83" s="11"/>
      <c r="L83" s="10"/>
      <c r="M83" s="10"/>
      <c r="O83" s="10"/>
      <c r="P83" s="16"/>
      <c r="Q83" s="10"/>
      <c r="R83" s="16"/>
    </row>
    <row r="84" spans="1:18" x14ac:dyDescent="0.2">
      <c r="A84" s="10"/>
      <c r="B84" s="10"/>
      <c r="C84" s="10"/>
      <c r="D84" s="10"/>
      <c r="E84" s="10"/>
      <c r="F84" s="10"/>
      <c r="G84" s="11"/>
      <c r="H84" s="16"/>
      <c r="I84" s="10"/>
      <c r="J84" s="12"/>
      <c r="K84" s="12"/>
      <c r="L84" s="10"/>
      <c r="M84" s="10"/>
      <c r="O84" s="10"/>
      <c r="P84" s="16"/>
      <c r="Q84" s="10"/>
      <c r="R84" s="16"/>
    </row>
    <row r="85" spans="1:18" x14ac:dyDescent="0.2">
      <c r="A85" s="10"/>
      <c r="B85" s="10"/>
      <c r="C85" s="10"/>
      <c r="D85" s="10"/>
      <c r="E85" s="10"/>
      <c r="F85" s="10"/>
      <c r="G85" s="11"/>
      <c r="H85" s="16"/>
      <c r="I85" s="10"/>
      <c r="J85" s="11"/>
      <c r="K85" s="11"/>
      <c r="L85" s="10"/>
      <c r="M85" s="10"/>
      <c r="O85" s="10"/>
      <c r="P85" s="16"/>
      <c r="Q85" s="10"/>
      <c r="R85" s="16"/>
    </row>
    <row r="86" spans="1:18" x14ac:dyDescent="0.2">
      <c r="A86" s="10"/>
      <c r="B86" s="10"/>
      <c r="C86" s="10"/>
      <c r="D86" s="10"/>
      <c r="E86" s="10"/>
      <c r="F86" s="10"/>
      <c r="G86" s="11"/>
      <c r="H86" s="16"/>
      <c r="I86" s="10"/>
      <c r="J86" s="11"/>
      <c r="K86" s="11"/>
      <c r="L86" s="10"/>
      <c r="M86" s="10"/>
      <c r="O86" s="10"/>
      <c r="P86" s="16"/>
      <c r="Q86" s="10"/>
      <c r="R86" s="16"/>
    </row>
    <row r="87" spans="1:18" x14ac:dyDescent="0.2">
      <c r="A87" s="10"/>
      <c r="B87" s="10"/>
      <c r="C87" s="10"/>
      <c r="D87" s="10"/>
      <c r="E87" s="10"/>
      <c r="F87" s="10"/>
      <c r="G87" s="11"/>
      <c r="H87" s="16"/>
      <c r="I87" s="10"/>
      <c r="J87" s="12"/>
      <c r="K87" s="12"/>
      <c r="L87" s="10"/>
      <c r="M87" s="10"/>
      <c r="O87" s="10"/>
      <c r="P87" s="16"/>
      <c r="Q87" s="10"/>
      <c r="R87" s="16"/>
    </row>
    <row r="88" spans="1:18" x14ac:dyDescent="0.2">
      <c r="A88" s="10"/>
      <c r="B88" s="10"/>
      <c r="C88" s="10"/>
      <c r="D88" s="10"/>
      <c r="E88" s="10"/>
      <c r="F88" s="10"/>
      <c r="G88" s="10"/>
      <c r="H88" s="16"/>
      <c r="I88" s="10"/>
      <c r="J88" s="11"/>
      <c r="K88" s="11"/>
      <c r="L88" s="10"/>
      <c r="M88" s="10"/>
      <c r="O88" s="10"/>
      <c r="P88" s="16"/>
      <c r="Q88" s="10"/>
      <c r="R88" s="16"/>
    </row>
    <row r="89" spans="1:18" x14ac:dyDescent="0.2">
      <c r="A89" s="10"/>
      <c r="B89" s="10"/>
      <c r="C89" s="10"/>
      <c r="D89" s="10"/>
      <c r="E89" s="10"/>
      <c r="F89" s="10"/>
      <c r="G89" s="11"/>
      <c r="H89" s="16"/>
      <c r="I89" s="10"/>
      <c r="J89" s="11"/>
      <c r="K89" s="11"/>
      <c r="L89" s="10"/>
      <c r="M89" s="10"/>
      <c r="O89" s="10"/>
      <c r="P89" s="16"/>
      <c r="Q89" s="10"/>
      <c r="R89" s="16"/>
    </row>
    <row r="90" spans="1:18" x14ac:dyDescent="0.2">
      <c r="A90" s="10"/>
      <c r="B90" s="10"/>
      <c r="C90" s="10"/>
      <c r="D90" s="10"/>
      <c r="E90" s="10"/>
      <c r="F90" s="10"/>
      <c r="G90" s="11"/>
      <c r="H90" s="16"/>
      <c r="I90" s="10"/>
      <c r="J90" s="12"/>
      <c r="K90" s="12"/>
      <c r="L90" s="10"/>
      <c r="M90" s="10"/>
      <c r="O90" s="10"/>
      <c r="P90" s="16"/>
      <c r="Q90" s="10"/>
      <c r="R90" s="16"/>
    </row>
    <row r="91" spans="1:18" x14ac:dyDescent="0.2">
      <c r="A91" s="10"/>
      <c r="B91" s="10"/>
      <c r="C91" s="10"/>
      <c r="D91" s="10"/>
      <c r="E91" s="10"/>
      <c r="F91" s="10"/>
      <c r="G91" s="11"/>
      <c r="H91" s="16"/>
      <c r="I91" s="10"/>
      <c r="J91" s="12"/>
      <c r="K91" s="12"/>
      <c r="L91" s="10"/>
      <c r="M91" s="10"/>
      <c r="O91" s="10"/>
      <c r="P91" s="16"/>
      <c r="Q91" s="10"/>
      <c r="R91" s="16"/>
    </row>
    <row r="92" spans="1:18" x14ac:dyDescent="0.2">
      <c r="A92" s="10"/>
      <c r="B92" s="10"/>
      <c r="C92" s="10"/>
      <c r="D92" s="10"/>
      <c r="E92" s="10"/>
      <c r="F92" s="10"/>
      <c r="G92" s="11"/>
      <c r="H92" s="16"/>
      <c r="I92" s="10"/>
      <c r="J92" s="11"/>
      <c r="K92" s="11"/>
      <c r="L92" s="10"/>
      <c r="M92" s="10"/>
      <c r="O92" s="10"/>
      <c r="P92" s="16"/>
      <c r="Q92" s="10"/>
      <c r="R92" s="16"/>
    </row>
    <row r="93" spans="1:18" x14ac:dyDescent="0.2">
      <c r="A93" s="10"/>
      <c r="B93" s="10"/>
      <c r="C93" s="10"/>
      <c r="D93" s="10"/>
      <c r="E93" s="10"/>
      <c r="F93" s="10"/>
      <c r="G93" s="11"/>
      <c r="H93" s="16"/>
      <c r="I93" s="10"/>
      <c r="J93" s="12"/>
      <c r="K93" s="12"/>
      <c r="L93" s="10"/>
      <c r="M93" s="10"/>
      <c r="O93" s="10"/>
      <c r="P93" s="16"/>
      <c r="Q93" s="10"/>
      <c r="R93" s="16"/>
    </row>
    <row r="94" spans="1:18" x14ac:dyDescent="0.2">
      <c r="A94" s="10"/>
      <c r="B94" s="10"/>
      <c r="C94" s="10"/>
      <c r="D94" s="10"/>
      <c r="E94" s="10"/>
      <c r="F94" s="10"/>
      <c r="G94" s="11"/>
      <c r="H94" s="16"/>
      <c r="I94" s="10"/>
      <c r="J94" s="11"/>
      <c r="K94" s="11"/>
      <c r="L94" s="10"/>
      <c r="M94" s="10"/>
      <c r="O94" s="10"/>
      <c r="P94" s="16"/>
      <c r="Q94" s="10"/>
      <c r="R94" s="16"/>
    </row>
    <row r="95" spans="1:18" x14ac:dyDescent="0.2">
      <c r="A95" s="10"/>
      <c r="B95" s="10"/>
      <c r="C95" s="10"/>
      <c r="D95" s="10"/>
      <c r="E95" s="10"/>
      <c r="F95" s="10"/>
      <c r="G95" s="7"/>
      <c r="H95" s="16"/>
      <c r="I95" s="10"/>
      <c r="J95" s="12"/>
      <c r="K95" s="12"/>
      <c r="L95" s="10"/>
      <c r="M95" s="10"/>
      <c r="O95" s="10"/>
      <c r="P95" s="16"/>
      <c r="Q95" s="10"/>
      <c r="R95" s="16"/>
    </row>
    <row r="96" spans="1:18" x14ac:dyDescent="0.2">
      <c r="A96" s="10"/>
      <c r="B96" s="10"/>
      <c r="C96" s="10"/>
      <c r="D96" s="10"/>
      <c r="E96" s="10"/>
      <c r="F96" s="10"/>
      <c r="G96" s="11"/>
      <c r="H96" s="16"/>
      <c r="I96" s="10"/>
      <c r="J96" s="11"/>
      <c r="K96" s="11"/>
      <c r="L96" s="10"/>
      <c r="M96" s="10"/>
      <c r="O96" s="10"/>
      <c r="P96" s="16"/>
      <c r="Q96" s="10"/>
      <c r="R96" s="16"/>
    </row>
    <row r="97" spans="1:18" x14ac:dyDescent="0.2">
      <c r="A97" s="10"/>
      <c r="B97" s="10"/>
      <c r="C97" s="10"/>
      <c r="D97" s="10"/>
      <c r="E97" s="10"/>
      <c r="F97" s="10"/>
      <c r="G97" s="11"/>
      <c r="H97" s="16"/>
      <c r="I97" s="10"/>
      <c r="J97" s="11"/>
      <c r="K97" s="11"/>
      <c r="L97" s="10"/>
      <c r="M97" s="10"/>
      <c r="O97" s="10"/>
      <c r="P97" s="16"/>
      <c r="Q97" s="10"/>
      <c r="R97" s="16"/>
    </row>
    <row r="98" spans="1:18" x14ac:dyDescent="0.2">
      <c r="A98" s="10"/>
      <c r="B98" s="10"/>
      <c r="C98" s="10"/>
      <c r="D98" s="10"/>
      <c r="E98" s="10"/>
      <c r="F98" s="10"/>
      <c r="G98" s="11"/>
      <c r="H98" s="16"/>
      <c r="I98" s="10"/>
      <c r="J98" s="12"/>
      <c r="K98" s="12"/>
      <c r="L98" s="10"/>
      <c r="M98" s="10"/>
      <c r="O98" s="10"/>
      <c r="P98" s="16"/>
      <c r="Q98" s="10"/>
      <c r="R98" s="16"/>
    </row>
    <row r="99" spans="1:18" x14ac:dyDescent="0.2">
      <c r="A99" s="10"/>
      <c r="B99" s="10"/>
      <c r="C99" s="10"/>
      <c r="D99" s="10"/>
      <c r="E99" s="10"/>
      <c r="F99" s="10"/>
      <c r="G99" s="11"/>
      <c r="H99" s="16"/>
      <c r="I99" s="10"/>
      <c r="J99" s="11"/>
      <c r="K99" s="11"/>
      <c r="L99" s="10"/>
      <c r="M99" s="10"/>
      <c r="O99" s="10"/>
      <c r="P99" s="16"/>
      <c r="Q99" s="10"/>
      <c r="R99" s="16"/>
    </row>
    <row r="100" spans="1:18" x14ac:dyDescent="0.2">
      <c r="A100" s="10"/>
      <c r="B100" s="10"/>
      <c r="C100" s="10"/>
      <c r="D100" s="10"/>
      <c r="E100" s="10"/>
      <c r="F100" s="10"/>
      <c r="G100" s="11"/>
      <c r="H100" s="16"/>
      <c r="I100" s="10"/>
      <c r="J100" s="11"/>
      <c r="K100" s="11"/>
      <c r="L100" s="10"/>
      <c r="M100" s="10"/>
      <c r="O100" s="10"/>
      <c r="P100" s="16"/>
      <c r="Q100" s="10"/>
      <c r="R100" s="16"/>
    </row>
    <row r="101" spans="1:18" x14ac:dyDescent="0.2">
      <c r="A101" s="10"/>
      <c r="B101" s="10"/>
      <c r="C101" s="10"/>
      <c r="D101" s="10"/>
      <c r="E101" s="10"/>
      <c r="F101" s="10"/>
      <c r="G101" s="11"/>
      <c r="H101" s="16"/>
      <c r="I101" s="10"/>
      <c r="J101" s="11"/>
      <c r="K101" s="11"/>
      <c r="L101" s="10"/>
      <c r="M101" s="10"/>
      <c r="O101" s="10"/>
      <c r="P101" s="16"/>
      <c r="Q101" s="10"/>
      <c r="R101" s="16"/>
    </row>
    <row r="102" spans="1:18" x14ac:dyDescent="0.2">
      <c r="A102" s="10"/>
      <c r="B102" s="10"/>
      <c r="C102" s="10"/>
      <c r="D102" s="10"/>
      <c r="E102" s="10"/>
      <c r="F102" s="10"/>
      <c r="G102" s="9"/>
      <c r="H102" s="16"/>
      <c r="I102" s="10"/>
      <c r="J102" s="9"/>
      <c r="K102" s="9"/>
      <c r="L102" s="10"/>
      <c r="M102" s="10"/>
      <c r="O102" s="10"/>
      <c r="P102" s="16"/>
      <c r="Q102" s="10"/>
      <c r="R102" s="16"/>
    </row>
    <row r="103" spans="1:18" x14ac:dyDescent="0.2">
      <c r="A103" s="10"/>
      <c r="B103" s="10"/>
      <c r="C103" s="10"/>
      <c r="D103" s="10"/>
      <c r="E103" s="10"/>
      <c r="F103" s="10"/>
      <c r="G103" s="11"/>
      <c r="H103" s="16"/>
      <c r="I103" s="10"/>
      <c r="J103" s="11"/>
      <c r="K103" s="11"/>
      <c r="L103" s="10"/>
      <c r="M103" s="10"/>
      <c r="O103" s="10"/>
      <c r="P103" s="16"/>
      <c r="Q103" s="10"/>
      <c r="R103" s="16"/>
    </row>
    <row r="104" spans="1:18" x14ac:dyDescent="0.2">
      <c r="A104" s="10"/>
      <c r="B104" s="10"/>
      <c r="C104" s="10"/>
      <c r="D104" s="10"/>
      <c r="E104" s="10"/>
      <c r="F104" s="10"/>
      <c r="G104" s="11"/>
      <c r="H104" s="16"/>
      <c r="I104" s="10"/>
      <c r="J104" s="11"/>
      <c r="K104" s="11"/>
      <c r="L104" s="10"/>
      <c r="M104" s="10"/>
      <c r="O104" s="10"/>
      <c r="P104" s="16"/>
      <c r="Q104" s="10"/>
      <c r="R104" s="16"/>
    </row>
    <row r="105" spans="1:18" x14ac:dyDescent="0.2">
      <c r="A105" s="10"/>
      <c r="B105" s="10"/>
      <c r="C105" s="10"/>
      <c r="D105" s="10"/>
      <c r="E105" s="10"/>
      <c r="F105" s="10"/>
      <c r="G105" s="11"/>
      <c r="H105" s="16"/>
      <c r="I105" s="10"/>
      <c r="J105" s="12"/>
      <c r="K105" s="12"/>
      <c r="L105" s="10"/>
      <c r="M105" s="10"/>
      <c r="O105" s="10"/>
      <c r="P105" s="16"/>
      <c r="Q105" s="10"/>
      <c r="R105" s="16"/>
    </row>
    <row r="106" spans="1:18" x14ac:dyDescent="0.2">
      <c r="A106" s="10"/>
      <c r="B106" s="10"/>
      <c r="C106" s="10"/>
      <c r="D106" s="10"/>
      <c r="E106" s="10"/>
      <c r="F106" s="10"/>
      <c r="G106" s="11"/>
      <c r="H106" s="16"/>
      <c r="I106" s="10"/>
      <c r="J106" s="11"/>
      <c r="K106" s="11"/>
      <c r="L106" s="10"/>
      <c r="M106" s="10"/>
      <c r="O106" s="10"/>
      <c r="P106" s="16"/>
      <c r="Q106" s="10"/>
      <c r="R106" s="16"/>
    </row>
    <row r="107" spans="1:18" x14ac:dyDescent="0.2">
      <c r="A107" s="10"/>
      <c r="B107" s="10"/>
      <c r="C107" s="10"/>
      <c r="D107" s="10"/>
      <c r="E107" s="10"/>
      <c r="F107" s="10"/>
      <c r="G107" s="11"/>
      <c r="H107" s="16"/>
      <c r="I107" s="10"/>
      <c r="J107" s="12"/>
      <c r="K107" s="12"/>
      <c r="L107" s="10"/>
      <c r="M107" s="10"/>
      <c r="O107" s="10"/>
      <c r="P107" s="16"/>
      <c r="Q107" s="10"/>
      <c r="R107" s="16"/>
    </row>
    <row r="108" spans="1:18" x14ac:dyDescent="0.2">
      <c r="A108" s="10"/>
      <c r="B108" s="10"/>
      <c r="C108" s="10"/>
      <c r="D108" s="10"/>
      <c r="E108" s="10"/>
      <c r="F108" s="10"/>
      <c r="G108" s="11"/>
      <c r="H108" s="16"/>
      <c r="I108" s="10"/>
      <c r="J108" s="11"/>
      <c r="K108" s="11"/>
      <c r="L108" s="10"/>
      <c r="M108" s="10"/>
      <c r="O108" s="10"/>
      <c r="P108" s="16"/>
      <c r="Q108" s="10"/>
      <c r="R108" s="16"/>
    </row>
    <row r="109" spans="1:18" x14ac:dyDescent="0.2">
      <c r="A109" s="10"/>
      <c r="B109" s="10"/>
      <c r="C109" s="10"/>
      <c r="D109" s="10"/>
      <c r="E109" s="10"/>
      <c r="F109" s="10"/>
      <c r="G109" s="9"/>
      <c r="H109" s="16"/>
      <c r="I109" s="10"/>
      <c r="J109" s="9"/>
      <c r="K109" s="9"/>
      <c r="L109" s="10"/>
      <c r="M109" s="10"/>
      <c r="O109" s="10"/>
      <c r="P109" s="16"/>
      <c r="Q109" s="10"/>
      <c r="R109" s="16"/>
    </row>
    <row r="110" spans="1:18" x14ac:dyDescent="0.2">
      <c r="A110" s="10"/>
      <c r="B110" s="10"/>
      <c r="C110" s="10"/>
      <c r="D110" s="10"/>
      <c r="E110" s="10"/>
      <c r="F110" s="10"/>
      <c r="G110" s="11"/>
      <c r="H110" s="16"/>
      <c r="I110" s="10"/>
      <c r="J110" s="11"/>
      <c r="K110" s="11"/>
      <c r="L110" s="10"/>
      <c r="M110" s="10"/>
      <c r="O110" s="10"/>
      <c r="P110" s="16"/>
      <c r="Q110" s="10"/>
      <c r="R110" s="16"/>
    </row>
    <row r="111" spans="1:18" x14ac:dyDescent="0.2">
      <c r="A111" s="10"/>
      <c r="B111" s="10"/>
      <c r="C111" s="10"/>
      <c r="D111" s="10"/>
      <c r="E111" s="10"/>
      <c r="F111" s="10"/>
      <c r="G111" s="11"/>
      <c r="H111" s="16"/>
      <c r="I111" s="10"/>
      <c r="J111" s="11"/>
      <c r="K111" s="11"/>
      <c r="L111" s="10"/>
      <c r="M111" s="10"/>
      <c r="O111" s="10"/>
      <c r="P111" s="16"/>
      <c r="Q111" s="10"/>
      <c r="R111" s="16"/>
    </row>
    <row r="112" spans="1:18" x14ac:dyDescent="0.2">
      <c r="A112" s="10"/>
      <c r="B112" s="10"/>
      <c r="C112" s="10"/>
      <c r="D112" s="10"/>
      <c r="E112" s="10"/>
      <c r="F112" s="10"/>
      <c r="G112" s="11"/>
      <c r="H112" s="16"/>
      <c r="I112" s="10"/>
      <c r="J112" s="12"/>
      <c r="K112" s="12"/>
      <c r="L112" s="10"/>
      <c r="M112" s="10"/>
      <c r="O112" s="10"/>
      <c r="P112" s="16"/>
      <c r="Q112" s="10"/>
      <c r="R112" s="16"/>
    </row>
    <row r="113" spans="1:18" x14ac:dyDescent="0.2">
      <c r="A113" s="10"/>
      <c r="B113" s="10"/>
      <c r="C113" s="10"/>
      <c r="D113" s="10"/>
      <c r="E113" s="10"/>
      <c r="F113" s="10"/>
      <c r="G113" s="11"/>
      <c r="H113" s="16"/>
      <c r="I113" s="10"/>
      <c r="J113" s="11"/>
      <c r="K113" s="11"/>
      <c r="L113" s="10"/>
      <c r="M113" s="10"/>
      <c r="O113" s="10"/>
      <c r="P113" s="16"/>
      <c r="Q113" s="10"/>
      <c r="R113" s="16"/>
    </row>
    <row r="114" spans="1:18" x14ac:dyDescent="0.2">
      <c r="A114" s="10"/>
      <c r="B114" s="10"/>
      <c r="C114" s="10"/>
      <c r="D114" s="10"/>
      <c r="E114" s="10"/>
      <c r="F114" s="10"/>
      <c r="G114" s="11"/>
      <c r="H114" s="16"/>
      <c r="I114" s="10"/>
      <c r="J114" s="11"/>
      <c r="K114" s="11"/>
      <c r="L114" s="10"/>
      <c r="M114" s="10"/>
      <c r="O114" s="10"/>
      <c r="P114" s="16"/>
      <c r="Q114" s="10"/>
      <c r="R114" s="16"/>
    </row>
  </sheetData>
  <autoFilter ref="A1:R114" xr:uid="{C3459752-7D46-45F0-A29A-36D526755661}">
    <sortState ref="A2:R114">
      <sortCondition ref="I2:I114"/>
    </sortState>
  </autoFilter>
  <sortState ref="A2:R115">
    <sortCondition descending="1" ref="I2:I115"/>
  </sortState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04EF9-075F-4DA1-8F00-DF264577A4EF}">
  <dimension ref="A1:U29"/>
  <sheetViews>
    <sheetView topLeftCell="A4" workbookViewId="0">
      <selection activeCell="J13" sqref="J13"/>
    </sheetView>
  </sheetViews>
  <sheetFormatPr defaultRowHeight="14.25" x14ac:dyDescent="0.2"/>
  <cols>
    <col min="8" max="8" width="9" style="17"/>
  </cols>
  <sheetData>
    <row r="1" spans="1:21" s="2" customFormat="1" ht="71.25" x14ac:dyDescent="0.2">
      <c r="A1" s="5" t="s">
        <v>304</v>
      </c>
      <c r="B1" s="5" t="s">
        <v>0</v>
      </c>
      <c r="C1" s="4" t="s">
        <v>17</v>
      </c>
      <c r="D1" s="5" t="s">
        <v>1</v>
      </c>
      <c r="E1" s="5" t="s">
        <v>2</v>
      </c>
      <c r="F1" s="5" t="s">
        <v>3</v>
      </c>
      <c r="G1" s="9" t="s">
        <v>4</v>
      </c>
      <c r="H1" s="18" t="s">
        <v>289</v>
      </c>
      <c r="I1" s="5" t="s">
        <v>5</v>
      </c>
      <c r="J1" s="9" t="s">
        <v>6</v>
      </c>
      <c r="K1" s="9" t="s">
        <v>7</v>
      </c>
      <c r="L1" s="6" t="s">
        <v>8</v>
      </c>
      <c r="M1" s="5" t="s">
        <v>290</v>
      </c>
      <c r="N1" s="5" t="s">
        <v>9</v>
      </c>
      <c r="O1" s="1" t="s">
        <v>10</v>
      </c>
      <c r="P1" s="5" t="s">
        <v>11</v>
      </c>
      <c r="Q1" s="5" t="s">
        <v>12</v>
      </c>
      <c r="R1" s="5" t="s">
        <v>13</v>
      </c>
      <c r="S1" s="5" t="s">
        <v>14</v>
      </c>
      <c r="T1" s="5" t="s">
        <v>15</v>
      </c>
      <c r="U1" s="5" t="s">
        <v>16</v>
      </c>
    </row>
    <row r="2" spans="1:21" x14ac:dyDescent="0.2">
      <c r="B2">
        <v>1</v>
      </c>
      <c r="C2" s="10" t="s">
        <v>21</v>
      </c>
      <c r="D2" s="10">
        <v>17325021</v>
      </c>
      <c r="E2" s="10" t="s">
        <v>28</v>
      </c>
      <c r="F2" s="10">
        <v>4.2949999999999999</v>
      </c>
      <c r="G2" s="11">
        <v>0.02</v>
      </c>
      <c r="H2" s="16">
        <f t="shared" ref="H2:H18" si="0">G2/F2</f>
        <v>4.6565774155995342E-3</v>
      </c>
      <c r="I2" s="10">
        <f t="shared" ref="I2:I18" si="1">F2+G2</f>
        <v>4.3149999999999995</v>
      </c>
      <c r="J2" s="12">
        <v>8</v>
      </c>
      <c r="K2" s="12"/>
      <c r="L2" s="10">
        <f t="shared" ref="L2:L18" si="2">J2+K2*50</f>
        <v>8</v>
      </c>
      <c r="M2" s="10"/>
      <c r="N2" t="s">
        <v>291</v>
      </c>
      <c r="O2">
        <v>1</v>
      </c>
      <c r="P2" s="17">
        <f t="shared" ref="P2:P18" si="3">O2/28</f>
        <v>3.5714285714285712E-2</v>
      </c>
      <c r="Q2">
        <v>1</v>
      </c>
      <c r="R2" s="17">
        <f>Q2/28</f>
        <v>3.5714285714285712E-2</v>
      </c>
      <c r="S2" t="s">
        <v>301</v>
      </c>
      <c r="T2">
        <v>1</v>
      </c>
      <c r="U2" t="s">
        <v>298</v>
      </c>
    </row>
    <row r="3" spans="1:21" x14ac:dyDescent="0.2">
      <c r="B3">
        <v>2</v>
      </c>
      <c r="C3" s="10" t="s">
        <v>21</v>
      </c>
      <c r="D3" s="10">
        <v>17325070</v>
      </c>
      <c r="E3" s="10" t="s">
        <v>34</v>
      </c>
      <c r="F3" s="10">
        <v>4.1230000000000002</v>
      </c>
      <c r="G3" s="11">
        <v>4.4999999999999998E-2</v>
      </c>
      <c r="H3" s="16">
        <f t="shared" si="0"/>
        <v>1.09143827310211E-2</v>
      </c>
      <c r="I3" s="10">
        <f t="shared" si="1"/>
        <v>4.1680000000000001</v>
      </c>
      <c r="J3" s="12">
        <v>8</v>
      </c>
      <c r="K3" s="12"/>
      <c r="L3" s="10">
        <f t="shared" si="2"/>
        <v>8</v>
      </c>
      <c r="M3" s="10" t="s">
        <v>295</v>
      </c>
      <c r="N3" t="s">
        <v>291</v>
      </c>
      <c r="O3">
        <v>2</v>
      </c>
      <c r="P3" s="17">
        <f t="shared" si="3"/>
        <v>7.1428571428571425E-2</v>
      </c>
      <c r="Q3">
        <v>2</v>
      </c>
      <c r="R3" s="17">
        <f>Q3/28</f>
        <v>7.1428571428571425E-2</v>
      </c>
      <c r="S3" t="s">
        <v>301</v>
      </c>
      <c r="T3">
        <v>2</v>
      </c>
      <c r="U3" t="s">
        <v>298</v>
      </c>
    </row>
    <row r="4" spans="1:21" x14ac:dyDescent="0.2">
      <c r="B4">
        <v>3</v>
      </c>
      <c r="C4" s="10" t="s">
        <v>21</v>
      </c>
      <c r="D4" s="10">
        <v>17325044</v>
      </c>
      <c r="E4" s="10" t="s">
        <v>41</v>
      </c>
      <c r="F4" s="10">
        <v>4.04</v>
      </c>
      <c r="G4" s="11">
        <v>1.4999999999999999E-2</v>
      </c>
      <c r="H4" s="16">
        <f t="shared" si="0"/>
        <v>3.7128712871287127E-3</v>
      </c>
      <c r="I4" s="10">
        <f t="shared" si="1"/>
        <v>4.0549999999999997</v>
      </c>
      <c r="J4" s="12">
        <v>8</v>
      </c>
      <c r="K4" s="12"/>
      <c r="L4" s="10">
        <f t="shared" si="2"/>
        <v>8</v>
      </c>
      <c r="M4" s="10" t="s">
        <v>294</v>
      </c>
      <c r="N4" t="s">
        <v>291</v>
      </c>
      <c r="O4">
        <v>3</v>
      </c>
      <c r="P4" s="17">
        <f t="shared" si="3"/>
        <v>0.10714285714285714</v>
      </c>
      <c r="Q4">
        <v>3</v>
      </c>
      <c r="R4" s="17">
        <f t="shared" ref="R4:R18" si="4">Q4/28</f>
        <v>0.10714285714285714</v>
      </c>
      <c r="S4" t="s">
        <v>301</v>
      </c>
      <c r="T4">
        <v>3</v>
      </c>
      <c r="U4" t="s">
        <v>299</v>
      </c>
    </row>
    <row r="5" spans="1:21" x14ac:dyDescent="0.2">
      <c r="B5">
        <v>4</v>
      </c>
      <c r="C5" s="10" t="s">
        <v>21</v>
      </c>
      <c r="D5" s="10">
        <v>17325080</v>
      </c>
      <c r="E5" s="10" t="s">
        <v>49</v>
      </c>
      <c r="F5" s="10">
        <v>3.93</v>
      </c>
      <c r="G5" s="11">
        <v>4.2500000000000003E-2</v>
      </c>
      <c r="H5" s="16">
        <f t="shared" si="0"/>
        <v>1.0814249363867684E-2</v>
      </c>
      <c r="I5" s="10">
        <f t="shared" si="1"/>
        <v>3.9725000000000001</v>
      </c>
      <c r="J5" s="12">
        <v>8</v>
      </c>
      <c r="K5" s="12"/>
      <c r="L5" s="10">
        <f t="shared" si="2"/>
        <v>8</v>
      </c>
      <c r="M5" s="10"/>
      <c r="N5" t="s">
        <v>291</v>
      </c>
      <c r="O5">
        <v>5</v>
      </c>
      <c r="P5" s="17">
        <f t="shared" si="3"/>
        <v>0.17857142857142858</v>
      </c>
      <c r="Q5">
        <v>4</v>
      </c>
      <c r="R5" s="17">
        <f t="shared" si="4"/>
        <v>0.14285714285714285</v>
      </c>
      <c r="S5" t="s">
        <v>301</v>
      </c>
      <c r="T5">
        <v>4</v>
      </c>
      <c r="U5" t="s">
        <v>299</v>
      </c>
    </row>
    <row r="6" spans="1:21" x14ac:dyDescent="0.2">
      <c r="B6">
        <v>5</v>
      </c>
      <c r="C6" s="10" t="s">
        <v>21</v>
      </c>
      <c r="D6" s="10">
        <v>17325068</v>
      </c>
      <c r="E6" s="10" t="s">
        <v>46</v>
      </c>
      <c r="F6" s="10">
        <v>3.9710000000000001</v>
      </c>
      <c r="G6" s="11"/>
      <c r="H6" s="16">
        <f t="shared" si="0"/>
        <v>0</v>
      </c>
      <c r="I6" s="10">
        <f t="shared" si="1"/>
        <v>3.9710000000000001</v>
      </c>
      <c r="J6" s="12">
        <v>23.75</v>
      </c>
      <c r="K6" s="12">
        <v>1</v>
      </c>
      <c r="L6" s="10">
        <f t="shared" si="2"/>
        <v>73.75</v>
      </c>
      <c r="M6" s="10" t="s">
        <v>294</v>
      </c>
      <c r="N6" t="s">
        <v>291</v>
      </c>
      <c r="O6">
        <v>4</v>
      </c>
      <c r="P6" s="17">
        <f t="shared" si="3"/>
        <v>0.14285714285714285</v>
      </c>
      <c r="Q6">
        <v>5</v>
      </c>
      <c r="R6" s="17">
        <f t="shared" si="4"/>
        <v>0.17857142857142858</v>
      </c>
      <c r="S6" t="s">
        <v>301</v>
      </c>
      <c r="T6">
        <v>5</v>
      </c>
      <c r="U6" t="s">
        <v>299</v>
      </c>
    </row>
    <row r="7" spans="1:21" x14ac:dyDescent="0.2">
      <c r="B7">
        <v>6</v>
      </c>
      <c r="C7" s="10" t="s">
        <v>21</v>
      </c>
      <c r="D7" s="10">
        <v>17325088</v>
      </c>
      <c r="E7" s="10" t="s">
        <v>57</v>
      </c>
      <c r="F7" s="10">
        <v>3.8250000000000002</v>
      </c>
      <c r="G7" s="11">
        <v>0.03</v>
      </c>
      <c r="H7" s="16">
        <f t="shared" si="0"/>
        <v>7.8431372549019607E-3</v>
      </c>
      <c r="I7" s="10">
        <f t="shared" si="1"/>
        <v>3.855</v>
      </c>
      <c r="J7" s="12">
        <v>8</v>
      </c>
      <c r="K7" s="12"/>
      <c r="L7" s="10">
        <f t="shared" si="2"/>
        <v>8</v>
      </c>
      <c r="M7" s="10"/>
      <c r="N7" t="s">
        <v>291</v>
      </c>
      <c r="O7">
        <v>6</v>
      </c>
      <c r="P7" s="17">
        <f t="shared" si="3"/>
        <v>0.21428571428571427</v>
      </c>
      <c r="Q7">
        <v>6</v>
      </c>
      <c r="R7" s="17">
        <f t="shared" si="4"/>
        <v>0.21428571428571427</v>
      </c>
      <c r="S7" t="s">
        <v>301</v>
      </c>
      <c r="T7">
        <v>6</v>
      </c>
      <c r="U7" t="s">
        <v>299</v>
      </c>
    </row>
    <row r="8" spans="1:21" x14ac:dyDescent="0.2">
      <c r="B8">
        <v>7</v>
      </c>
      <c r="C8" s="10" t="s">
        <v>21</v>
      </c>
      <c r="D8" s="10">
        <v>17325072</v>
      </c>
      <c r="E8" s="10" t="s">
        <v>62</v>
      </c>
      <c r="F8" s="10">
        <v>3.7669999999999999</v>
      </c>
      <c r="G8" s="11">
        <v>0.02</v>
      </c>
      <c r="H8" s="16">
        <f t="shared" si="0"/>
        <v>5.3092646668436421E-3</v>
      </c>
      <c r="I8" s="10">
        <f t="shared" si="1"/>
        <v>3.7869999999999999</v>
      </c>
      <c r="J8" s="12">
        <v>8</v>
      </c>
      <c r="K8" s="12"/>
      <c r="L8" s="10">
        <f t="shared" si="2"/>
        <v>8</v>
      </c>
      <c r="M8" s="10" t="s">
        <v>295</v>
      </c>
      <c r="N8" t="s">
        <v>291</v>
      </c>
      <c r="O8">
        <v>7</v>
      </c>
      <c r="P8" s="17">
        <f t="shared" si="3"/>
        <v>0.25</v>
      </c>
      <c r="Q8">
        <v>7</v>
      </c>
      <c r="R8" s="17">
        <f t="shared" si="4"/>
        <v>0.25</v>
      </c>
      <c r="S8" t="s">
        <v>301</v>
      </c>
      <c r="T8">
        <v>7</v>
      </c>
      <c r="U8" t="s">
        <v>300</v>
      </c>
    </row>
    <row r="9" spans="1:21" x14ac:dyDescent="0.2">
      <c r="B9">
        <v>8</v>
      </c>
      <c r="C9" s="10" t="s">
        <v>21</v>
      </c>
      <c r="D9" s="10">
        <v>17325142</v>
      </c>
      <c r="E9" s="10" t="s">
        <v>69</v>
      </c>
      <c r="F9" s="10">
        <v>3.669</v>
      </c>
      <c r="G9" s="11">
        <v>0.04</v>
      </c>
      <c r="H9" s="16">
        <f t="shared" si="0"/>
        <v>1.0902153175252113E-2</v>
      </c>
      <c r="I9" s="10">
        <f t="shared" si="1"/>
        <v>3.7090000000000001</v>
      </c>
      <c r="J9" s="12">
        <v>8</v>
      </c>
      <c r="K9" s="12"/>
      <c r="L9" s="10">
        <f t="shared" si="2"/>
        <v>8</v>
      </c>
      <c r="M9" s="10"/>
      <c r="N9" t="s">
        <v>291</v>
      </c>
      <c r="O9">
        <v>10</v>
      </c>
      <c r="P9" s="17">
        <f t="shared" si="3"/>
        <v>0.35714285714285715</v>
      </c>
      <c r="Q9">
        <v>8</v>
      </c>
      <c r="R9" s="17">
        <f t="shared" si="4"/>
        <v>0.2857142857142857</v>
      </c>
      <c r="S9" t="s">
        <v>301</v>
      </c>
      <c r="T9">
        <v>8</v>
      </c>
      <c r="U9" t="s">
        <v>300</v>
      </c>
    </row>
    <row r="10" spans="1:21" x14ac:dyDescent="0.2">
      <c r="B10">
        <v>9</v>
      </c>
      <c r="C10" s="10" t="s">
        <v>21</v>
      </c>
      <c r="D10" s="10">
        <v>17325062</v>
      </c>
      <c r="E10" s="10" t="s">
        <v>67</v>
      </c>
      <c r="F10" s="10">
        <v>3.681</v>
      </c>
      <c r="G10" s="11">
        <v>0.01</v>
      </c>
      <c r="H10" s="16">
        <f t="shared" si="0"/>
        <v>2.7166530834012497E-3</v>
      </c>
      <c r="I10" s="10">
        <f t="shared" si="1"/>
        <v>3.6909999999999998</v>
      </c>
      <c r="J10" s="12">
        <v>8</v>
      </c>
      <c r="K10" s="12"/>
      <c r="L10" s="10">
        <f t="shared" si="2"/>
        <v>8</v>
      </c>
      <c r="M10" s="10"/>
      <c r="N10" t="s">
        <v>291</v>
      </c>
      <c r="O10">
        <v>9</v>
      </c>
      <c r="P10" s="17">
        <f t="shared" si="3"/>
        <v>0.32142857142857145</v>
      </c>
      <c r="Q10">
        <v>9</v>
      </c>
      <c r="R10" s="17">
        <f t="shared" si="4"/>
        <v>0.32142857142857145</v>
      </c>
      <c r="S10" t="s">
        <v>301</v>
      </c>
      <c r="T10">
        <v>9</v>
      </c>
      <c r="U10" t="s">
        <v>300</v>
      </c>
    </row>
    <row r="11" spans="1:21" x14ac:dyDescent="0.2">
      <c r="B11">
        <v>10</v>
      </c>
      <c r="C11" s="10" t="s">
        <v>21</v>
      </c>
      <c r="D11" s="10">
        <v>17325038</v>
      </c>
      <c r="E11" s="10" t="s">
        <v>66</v>
      </c>
      <c r="F11" s="10">
        <v>3.6880000000000002</v>
      </c>
      <c r="G11" s="11"/>
      <c r="H11" s="16">
        <f t="shared" si="0"/>
        <v>0</v>
      </c>
      <c r="I11" s="10">
        <f t="shared" si="1"/>
        <v>3.6880000000000002</v>
      </c>
      <c r="J11" s="12">
        <v>8</v>
      </c>
      <c r="K11" s="12"/>
      <c r="L11" s="10">
        <f t="shared" si="2"/>
        <v>8</v>
      </c>
      <c r="M11" s="10"/>
      <c r="N11" t="s">
        <v>291</v>
      </c>
      <c r="O11">
        <v>8</v>
      </c>
      <c r="P11" s="17">
        <f t="shared" si="3"/>
        <v>0.2857142857142857</v>
      </c>
      <c r="Q11">
        <v>10</v>
      </c>
      <c r="R11" s="17">
        <f t="shared" si="4"/>
        <v>0.35714285714285715</v>
      </c>
      <c r="S11" t="s">
        <v>301</v>
      </c>
      <c r="T11">
        <v>10</v>
      </c>
      <c r="U11" t="s">
        <v>300</v>
      </c>
    </row>
    <row r="12" spans="1:21" x14ac:dyDescent="0.2">
      <c r="B12">
        <v>11</v>
      </c>
      <c r="C12" s="10" t="s">
        <v>21</v>
      </c>
      <c r="D12" s="10">
        <v>17325104</v>
      </c>
      <c r="E12" s="10" t="s">
        <v>86</v>
      </c>
      <c r="F12" s="10">
        <v>3.4889999999999999</v>
      </c>
      <c r="G12" s="7">
        <v>2.5000000000000001E-2</v>
      </c>
      <c r="H12" s="16">
        <f t="shared" si="0"/>
        <v>7.1653768988248785E-3</v>
      </c>
      <c r="I12" s="10">
        <f t="shared" si="1"/>
        <v>3.5139999999999998</v>
      </c>
      <c r="J12" s="12">
        <v>8</v>
      </c>
      <c r="K12" s="12"/>
      <c r="L12" s="10">
        <f t="shared" si="2"/>
        <v>8</v>
      </c>
      <c r="M12" s="10"/>
      <c r="N12" t="s">
        <v>291</v>
      </c>
      <c r="O12">
        <v>13</v>
      </c>
      <c r="P12" s="17">
        <f t="shared" si="3"/>
        <v>0.4642857142857143</v>
      </c>
      <c r="Q12">
        <v>11</v>
      </c>
      <c r="R12" s="17">
        <f t="shared" si="4"/>
        <v>0.39285714285714285</v>
      </c>
      <c r="S12" t="s">
        <v>301</v>
      </c>
      <c r="T12">
        <v>11</v>
      </c>
      <c r="U12" t="s">
        <v>300</v>
      </c>
    </row>
    <row r="13" spans="1:21" x14ac:dyDescent="0.2">
      <c r="B13">
        <v>12</v>
      </c>
      <c r="C13" s="10" t="s">
        <v>21</v>
      </c>
      <c r="D13" s="10">
        <v>17324100</v>
      </c>
      <c r="E13" s="10" t="s">
        <v>85</v>
      </c>
      <c r="F13" s="10">
        <v>3.4929999999999999</v>
      </c>
      <c r="G13" s="7">
        <v>1.4999999999999999E-2</v>
      </c>
      <c r="H13" s="16">
        <f t="shared" si="0"/>
        <v>4.2943028914972804E-3</v>
      </c>
      <c r="I13" s="10">
        <f t="shared" si="1"/>
        <v>3.508</v>
      </c>
      <c r="J13" s="12">
        <v>8</v>
      </c>
      <c r="K13" s="12"/>
      <c r="L13" s="10">
        <f t="shared" si="2"/>
        <v>8</v>
      </c>
      <c r="M13" s="10"/>
      <c r="N13" t="s">
        <v>291</v>
      </c>
      <c r="O13">
        <v>12</v>
      </c>
      <c r="P13" s="17">
        <f t="shared" si="3"/>
        <v>0.42857142857142855</v>
      </c>
      <c r="Q13">
        <v>12</v>
      </c>
      <c r="R13" s="17">
        <f t="shared" si="4"/>
        <v>0.42857142857142855</v>
      </c>
      <c r="S13" t="s">
        <v>301</v>
      </c>
      <c r="T13">
        <v>12</v>
      </c>
      <c r="U13" t="s">
        <v>300</v>
      </c>
    </row>
    <row r="14" spans="1:21" x14ac:dyDescent="0.2">
      <c r="B14">
        <v>13</v>
      </c>
      <c r="C14" s="10" t="s">
        <v>21</v>
      </c>
      <c r="D14" s="10">
        <v>17325017</v>
      </c>
      <c r="E14" s="10" t="s">
        <v>83</v>
      </c>
      <c r="F14" s="10">
        <v>3.5</v>
      </c>
      <c r="G14" s="11"/>
      <c r="H14" s="16">
        <f t="shared" si="0"/>
        <v>0</v>
      </c>
      <c r="I14" s="10">
        <f t="shared" si="1"/>
        <v>3.5</v>
      </c>
      <c r="J14" s="12">
        <v>8</v>
      </c>
      <c r="K14" s="12"/>
      <c r="L14" s="10">
        <f t="shared" si="2"/>
        <v>8</v>
      </c>
      <c r="M14" s="10"/>
      <c r="N14" t="s">
        <v>291</v>
      </c>
      <c r="O14">
        <v>11</v>
      </c>
      <c r="P14" s="17">
        <f t="shared" si="3"/>
        <v>0.39285714285714285</v>
      </c>
      <c r="Q14">
        <v>13</v>
      </c>
      <c r="R14" s="17">
        <f t="shared" si="4"/>
        <v>0.4642857142857143</v>
      </c>
    </row>
    <row r="15" spans="1:21" x14ac:dyDescent="0.2">
      <c r="B15">
        <v>14</v>
      </c>
      <c r="C15" s="10" t="s">
        <v>21</v>
      </c>
      <c r="D15" s="10">
        <v>17325036</v>
      </c>
      <c r="E15" s="10" t="s">
        <v>89</v>
      </c>
      <c r="F15" s="10">
        <v>3.4470000000000001</v>
      </c>
      <c r="G15" s="11"/>
      <c r="H15" s="16">
        <f t="shared" si="0"/>
        <v>0</v>
      </c>
      <c r="I15" s="10">
        <f t="shared" si="1"/>
        <v>3.4470000000000001</v>
      </c>
      <c r="J15" s="12">
        <v>8</v>
      </c>
      <c r="K15" s="12">
        <v>1</v>
      </c>
      <c r="L15" s="10">
        <f t="shared" si="2"/>
        <v>58</v>
      </c>
      <c r="M15" s="10"/>
      <c r="N15" t="s">
        <v>291</v>
      </c>
      <c r="O15">
        <v>14</v>
      </c>
      <c r="P15" s="17">
        <f t="shared" si="3"/>
        <v>0.5</v>
      </c>
      <c r="Q15">
        <v>14</v>
      </c>
      <c r="R15" s="17">
        <f t="shared" si="4"/>
        <v>0.5</v>
      </c>
    </row>
    <row r="16" spans="1:21" x14ac:dyDescent="0.2">
      <c r="B16">
        <v>15</v>
      </c>
      <c r="C16" s="10" t="s">
        <v>21</v>
      </c>
      <c r="D16" s="10">
        <v>17325146</v>
      </c>
      <c r="E16" s="10" t="s">
        <v>98</v>
      </c>
      <c r="F16" s="10">
        <v>3.3650000000000002</v>
      </c>
      <c r="G16" s="11"/>
      <c r="H16" s="16">
        <f t="shared" si="0"/>
        <v>0</v>
      </c>
      <c r="I16" s="10">
        <f t="shared" si="1"/>
        <v>3.3650000000000002</v>
      </c>
      <c r="J16" s="12">
        <v>8</v>
      </c>
      <c r="K16" s="12"/>
      <c r="L16" s="10">
        <f t="shared" si="2"/>
        <v>8</v>
      </c>
      <c r="M16" s="10"/>
      <c r="N16" t="s">
        <v>291</v>
      </c>
      <c r="O16">
        <v>15</v>
      </c>
      <c r="P16" s="17">
        <f t="shared" si="3"/>
        <v>0.5357142857142857</v>
      </c>
      <c r="Q16">
        <v>15</v>
      </c>
      <c r="R16" s="17">
        <f t="shared" si="4"/>
        <v>0.5357142857142857</v>
      </c>
    </row>
    <row r="17" spans="2:18" x14ac:dyDescent="0.2">
      <c r="B17">
        <v>16</v>
      </c>
      <c r="C17" s="10" t="s">
        <v>21</v>
      </c>
      <c r="D17" s="10">
        <v>17325042</v>
      </c>
      <c r="E17" s="10" t="s">
        <v>99</v>
      </c>
      <c r="F17" s="10">
        <v>3.363</v>
      </c>
      <c r="G17" s="11"/>
      <c r="H17" s="16">
        <f t="shared" si="0"/>
        <v>0</v>
      </c>
      <c r="I17" s="10">
        <f t="shared" si="1"/>
        <v>3.363</v>
      </c>
      <c r="J17" s="12">
        <v>8</v>
      </c>
      <c r="K17" s="12"/>
      <c r="L17" s="10">
        <f t="shared" si="2"/>
        <v>8</v>
      </c>
      <c r="M17" s="10"/>
      <c r="N17" t="s">
        <v>291</v>
      </c>
      <c r="O17">
        <v>16</v>
      </c>
      <c r="P17" s="17">
        <f t="shared" si="3"/>
        <v>0.5714285714285714</v>
      </c>
      <c r="Q17">
        <v>16</v>
      </c>
      <c r="R17" s="17">
        <f t="shared" si="4"/>
        <v>0.5714285714285714</v>
      </c>
    </row>
    <row r="18" spans="2:18" x14ac:dyDescent="0.2">
      <c r="B18">
        <v>17</v>
      </c>
      <c r="C18" s="10" t="s">
        <v>21</v>
      </c>
      <c r="D18" s="10">
        <v>17325103</v>
      </c>
      <c r="E18" s="10" t="s">
        <v>101</v>
      </c>
      <c r="F18" s="10">
        <v>3.3250000000000002</v>
      </c>
      <c r="G18" s="11"/>
      <c r="H18" s="16">
        <f t="shared" si="0"/>
        <v>0</v>
      </c>
      <c r="I18" s="10">
        <f t="shared" si="1"/>
        <v>3.3250000000000002</v>
      </c>
      <c r="J18" s="12">
        <v>8</v>
      </c>
      <c r="K18" s="12">
        <v>1</v>
      </c>
      <c r="L18" s="10">
        <f t="shared" si="2"/>
        <v>58</v>
      </c>
      <c r="M18" s="10"/>
      <c r="N18" t="s">
        <v>291</v>
      </c>
      <c r="O18">
        <v>17</v>
      </c>
      <c r="P18" s="17">
        <f t="shared" si="3"/>
        <v>0.6071428571428571</v>
      </c>
      <c r="Q18">
        <v>17</v>
      </c>
      <c r="R18" s="17">
        <f t="shared" si="4"/>
        <v>0.6071428571428571</v>
      </c>
    </row>
    <row r="19" spans="2:18" x14ac:dyDescent="0.2">
      <c r="C19" s="10"/>
      <c r="D19" s="10"/>
      <c r="E19" s="10"/>
      <c r="F19" s="10"/>
      <c r="G19" s="11"/>
      <c r="H19" s="16"/>
      <c r="I19" s="10"/>
      <c r="J19" s="12"/>
      <c r="K19" s="12"/>
      <c r="L19" s="10"/>
      <c r="M19" s="10"/>
      <c r="P19" s="17"/>
      <c r="R19" s="17"/>
    </row>
    <row r="20" spans="2:18" x14ac:dyDescent="0.2">
      <c r="C20" s="10"/>
      <c r="D20" s="10"/>
      <c r="E20" s="10"/>
      <c r="F20" s="10"/>
      <c r="G20" s="11"/>
      <c r="H20" s="16"/>
      <c r="I20" s="10"/>
      <c r="J20" s="12"/>
      <c r="K20" s="12"/>
      <c r="L20" s="10"/>
      <c r="M20" s="10"/>
      <c r="P20" s="17"/>
      <c r="R20" s="17"/>
    </row>
    <row r="21" spans="2:18" x14ac:dyDescent="0.2">
      <c r="C21" s="10"/>
      <c r="D21" s="10"/>
      <c r="E21" s="10"/>
      <c r="F21" s="10"/>
      <c r="G21" s="11"/>
      <c r="H21" s="16"/>
      <c r="I21" s="10"/>
      <c r="J21" s="12"/>
      <c r="K21" s="12"/>
      <c r="L21" s="10"/>
      <c r="M21" s="10"/>
      <c r="P21" s="17"/>
      <c r="R21" s="17"/>
    </row>
    <row r="22" spans="2:18" x14ac:dyDescent="0.2">
      <c r="C22" s="10"/>
      <c r="D22" s="10"/>
      <c r="E22" s="10"/>
      <c r="F22" s="10"/>
      <c r="G22" s="11"/>
      <c r="H22" s="16"/>
      <c r="I22" s="10"/>
      <c r="J22" s="12"/>
      <c r="K22" s="12"/>
      <c r="L22" s="10"/>
      <c r="M22" s="10"/>
      <c r="P22" s="17"/>
      <c r="R22" s="17"/>
    </row>
    <row r="23" spans="2:18" x14ac:dyDescent="0.2">
      <c r="C23" s="10"/>
      <c r="D23" s="10"/>
      <c r="E23" s="10"/>
      <c r="F23" s="10"/>
      <c r="G23" s="11"/>
      <c r="H23" s="16"/>
      <c r="I23" s="10"/>
      <c r="J23" s="12"/>
      <c r="K23" s="12"/>
      <c r="L23" s="10"/>
      <c r="M23" s="10"/>
      <c r="P23" s="17"/>
      <c r="R23" s="17"/>
    </row>
    <row r="24" spans="2:18" x14ac:dyDescent="0.2">
      <c r="C24" s="10"/>
      <c r="D24" s="10"/>
      <c r="E24" s="10"/>
      <c r="F24" s="10"/>
      <c r="G24" s="11"/>
      <c r="H24" s="16"/>
      <c r="I24" s="10"/>
      <c r="J24" s="12"/>
      <c r="K24" s="12"/>
      <c r="L24" s="10"/>
      <c r="M24" s="10"/>
      <c r="P24" s="17"/>
      <c r="R24" s="17"/>
    </row>
    <row r="25" spans="2:18" x14ac:dyDescent="0.2">
      <c r="C25" s="10"/>
      <c r="D25" s="10"/>
      <c r="E25" s="10"/>
      <c r="F25" s="10"/>
      <c r="G25" s="7"/>
      <c r="H25" s="16"/>
      <c r="I25" s="10"/>
      <c r="J25" s="12"/>
      <c r="K25" s="12"/>
      <c r="L25" s="10"/>
      <c r="M25" s="10"/>
      <c r="P25" s="17"/>
      <c r="R25" s="17"/>
    </row>
    <row r="26" spans="2:18" x14ac:dyDescent="0.2">
      <c r="C26" s="10"/>
      <c r="D26" s="10"/>
      <c r="E26" s="10"/>
      <c r="F26" s="10"/>
      <c r="G26" s="11"/>
      <c r="H26" s="16"/>
      <c r="I26" s="10"/>
      <c r="J26" s="12"/>
      <c r="K26" s="12"/>
      <c r="L26" s="10"/>
      <c r="M26" s="10"/>
      <c r="P26" s="17"/>
      <c r="R26" s="17"/>
    </row>
    <row r="27" spans="2:18" x14ac:dyDescent="0.2">
      <c r="C27" s="10"/>
      <c r="D27" s="10"/>
      <c r="E27" s="10"/>
      <c r="F27" s="10"/>
      <c r="G27" s="11"/>
      <c r="H27" s="16"/>
      <c r="I27" s="10"/>
      <c r="J27" s="12"/>
      <c r="K27" s="12"/>
      <c r="L27" s="10"/>
      <c r="M27" s="10"/>
      <c r="P27" s="17"/>
      <c r="R27" s="17"/>
    </row>
    <row r="28" spans="2:18" x14ac:dyDescent="0.2">
      <c r="C28" s="10"/>
      <c r="D28" s="10"/>
      <c r="E28" s="10"/>
      <c r="F28" s="10"/>
      <c r="G28" s="11"/>
      <c r="H28" s="16"/>
      <c r="I28" s="10"/>
      <c r="J28" s="12"/>
      <c r="K28" s="12"/>
      <c r="L28" s="10"/>
      <c r="M28" s="10"/>
      <c r="P28" s="17"/>
      <c r="R28" s="17"/>
    </row>
    <row r="29" spans="2:18" x14ac:dyDescent="0.2">
      <c r="C29" s="10"/>
      <c r="D29" s="10"/>
      <c r="E29" s="10"/>
      <c r="F29" s="10"/>
      <c r="G29" s="11"/>
      <c r="H29" s="16"/>
      <c r="I29" s="10"/>
      <c r="J29" s="12"/>
      <c r="K29" s="12"/>
      <c r="L29" s="10"/>
      <c r="M29" s="10"/>
      <c r="P29" s="17"/>
      <c r="R29" s="17"/>
    </row>
  </sheetData>
  <sortState ref="A2:U115">
    <sortCondition descending="1" ref="I2:I115"/>
  </sortState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B5D5F-1DEC-4CD1-BEEE-117391F0AE73}">
  <dimension ref="A1:U28"/>
  <sheetViews>
    <sheetView topLeftCell="A10" workbookViewId="0">
      <selection activeCell="J36" sqref="J36"/>
    </sheetView>
  </sheetViews>
  <sheetFormatPr defaultRowHeight="14.25" x14ac:dyDescent="0.2"/>
  <cols>
    <col min="8" max="8" width="9" style="17"/>
  </cols>
  <sheetData>
    <row r="1" spans="1:21" s="2" customFormat="1" ht="71.25" x14ac:dyDescent="0.2">
      <c r="A1" s="5" t="s">
        <v>305</v>
      </c>
      <c r="B1" s="5" t="s">
        <v>0</v>
      </c>
      <c r="C1" s="4" t="s">
        <v>17</v>
      </c>
      <c r="D1" s="5" t="s">
        <v>1</v>
      </c>
      <c r="E1" s="5" t="s">
        <v>2</v>
      </c>
      <c r="F1" s="5" t="s">
        <v>3</v>
      </c>
      <c r="G1" s="9" t="s">
        <v>4</v>
      </c>
      <c r="H1" s="18" t="s">
        <v>289</v>
      </c>
      <c r="I1" s="5" t="s">
        <v>5</v>
      </c>
      <c r="J1" s="9" t="s">
        <v>6</v>
      </c>
      <c r="K1" s="9" t="s">
        <v>7</v>
      </c>
      <c r="L1" s="6" t="s">
        <v>8</v>
      </c>
      <c r="M1" s="5" t="s">
        <v>290</v>
      </c>
      <c r="N1" s="5" t="s">
        <v>9</v>
      </c>
      <c r="O1" s="1" t="s">
        <v>10</v>
      </c>
      <c r="P1" s="5" t="s">
        <v>11</v>
      </c>
      <c r="Q1" s="5" t="s">
        <v>12</v>
      </c>
      <c r="R1" s="5" t="s">
        <v>13</v>
      </c>
      <c r="S1" s="5" t="s">
        <v>14</v>
      </c>
      <c r="T1" s="5" t="s">
        <v>15</v>
      </c>
      <c r="U1" s="5" t="s">
        <v>16</v>
      </c>
    </row>
    <row r="2" spans="1:21" x14ac:dyDescent="0.2">
      <c r="B2">
        <v>1</v>
      </c>
      <c r="C2" s="10" t="s">
        <v>20</v>
      </c>
      <c r="D2" s="10">
        <v>17325125</v>
      </c>
      <c r="E2" s="10" t="s">
        <v>37</v>
      </c>
      <c r="F2" s="10">
        <v>4.0730000000000004</v>
      </c>
      <c r="G2" s="11"/>
      <c r="H2" s="16">
        <f t="shared" ref="H2:H18" si="0">G2/F2</f>
        <v>0</v>
      </c>
      <c r="I2" s="10">
        <f t="shared" ref="I2:I18" si="1">F2+G2</f>
        <v>4.0730000000000004</v>
      </c>
      <c r="J2" s="11">
        <v>8</v>
      </c>
      <c r="K2" s="11"/>
      <c r="L2" s="10">
        <f t="shared" ref="L2:L18" si="2">J2+K2*50</f>
        <v>8</v>
      </c>
      <c r="M2" s="10"/>
      <c r="N2" t="s">
        <v>291</v>
      </c>
      <c r="O2">
        <v>1</v>
      </c>
      <c r="P2" s="17">
        <f t="shared" ref="P2:P18" si="3">O2/27</f>
        <v>3.7037037037037035E-2</v>
      </c>
      <c r="Q2">
        <v>1</v>
      </c>
      <c r="R2" s="17">
        <f>Q2/27</f>
        <v>3.7037037037037035E-2</v>
      </c>
      <c r="S2" t="s">
        <v>301</v>
      </c>
      <c r="T2">
        <v>1</v>
      </c>
      <c r="U2" t="s">
        <v>298</v>
      </c>
    </row>
    <row r="3" spans="1:21" x14ac:dyDescent="0.2">
      <c r="B3">
        <v>2</v>
      </c>
      <c r="C3" s="10" t="s">
        <v>20</v>
      </c>
      <c r="D3" s="10">
        <v>17325094</v>
      </c>
      <c r="E3" s="10" t="s">
        <v>47</v>
      </c>
      <c r="F3" s="10">
        <v>3.9430000000000001</v>
      </c>
      <c r="G3" s="11">
        <v>3.6499999999999998E-2</v>
      </c>
      <c r="H3" s="16">
        <f t="shared" si="0"/>
        <v>9.2569109814861772E-3</v>
      </c>
      <c r="I3" s="10">
        <f t="shared" si="1"/>
        <v>3.9795000000000003</v>
      </c>
      <c r="J3" s="11">
        <v>54</v>
      </c>
      <c r="K3" s="11"/>
      <c r="L3" s="10">
        <f t="shared" si="2"/>
        <v>54</v>
      </c>
      <c r="M3" s="10" t="s">
        <v>294</v>
      </c>
      <c r="N3" t="s">
        <v>291</v>
      </c>
      <c r="O3">
        <v>2</v>
      </c>
      <c r="P3" s="17">
        <f t="shared" si="3"/>
        <v>7.407407407407407E-2</v>
      </c>
      <c r="Q3">
        <v>2</v>
      </c>
      <c r="R3" s="17">
        <f>Q3/27</f>
        <v>7.407407407407407E-2</v>
      </c>
      <c r="S3" t="s">
        <v>301</v>
      </c>
      <c r="T3">
        <v>2</v>
      </c>
      <c r="U3" t="s">
        <v>298</v>
      </c>
    </row>
    <row r="4" spans="1:21" x14ac:dyDescent="0.2">
      <c r="B4">
        <v>3</v>
      </c>
      <c r="C4" s="10" t="s">
        <v>20</v>
      </c>
      <c r="D4" s="10">
        <v>17325006</v>
      </c>
      <c r="E4" s="10" t="s">
        <v>53</v>
      </c>
      <c r="F4" s="10">
        <v>3.8730000000000002</v>
      </c>
      <c r="G4" s="11">
        <v>0.1</v>
      </c>
      <c r="H4" s="16">
        <f t="shared" si="0"/>
        <v>2.5819777949909632E-2</v>
      </c>
      <c r="I4" s="10">
        <f t="shared" si="1"/>
        <v>3.9730000000000003</v>
      </c>
      <c r="J4" s="11">
        <v>8</v>
      </c>
      <c r="K4" s="11"/>
      <c r="L4" s="10">
        <f t="shared" si="2"/>
        <v>8</v>
      </c>
      <c r="M4" s="10"/>
      <c r="N4" t="s">
        <v>291</v>
      </c>
      <c r="O4">
        <v>3</v>
      </c>
      <c r="P4" s="17">
        <f t="shared" si="3"/>
        <v>0.1111111111111111</v>
      </c>
      <c r="Q4">
        <v>3</v>
      </c>
      <c r="R4" s="17">
        <f>Q4/27</f>
        <v>0.1111111111111111</v>
      </c>
      <c r="S4" t="s">
        <v>301</v>
      </c>
      <c r="T4">
        <v>3</v>
      </c>
      <c r="U4" t="s">
        <v>299</v>
      </c>
    </row>
    <row r="5" spans="1:21" x14ac:dyDescent="0.2">
      <c r="B5">
        <v>4</v>
      </c>
      <c r="C5" s="10" t="s">
        <v>20</v>
      </c>
      <c r="D5" s="10">
        <v>17325001</v>
      </c>
      <c r="E5" s="10" t="s">
        <v>60</v>
      </c>
      <c r="F5" s="10">
        <v>3.8050000000000002</v>
      </c>
      <c r="G5" s="11">
        <v>2.5000000000000001E-2</v>
      </c>
      <c r="H5" s="16">
        <f t="shared" si="0"/>
        <v>6.5703022339027592E-3</v>
      </c>
      <c r="I5" s="10">
        <f t="shared" si="1"/>
        <v>3.83</v>
      </c>
      <c r="J5" s="11">
        <v>8</v>
      </c>
      <c r="K5" s="11"/>
      <c r="L5" s="10">
        <f t="shared" si="2"/>
        <v>8</v>
      </c>
      <c r="M5" s="10"/>
      <c r="N5" t="s">
        <v>291</v>
      </c>
      <c r="O5">
        <v>4</v>
      </c>
      <c r="P5" s="17">
        <f t="shared" si="3"/>
        <v>0.14814814814814814</v>
      </c>
      <c r="Q5">
        <v>4</v>
      </c>
      <c r="R5" s="17">
        <f>Q5/27</f>
        <v>0.14814814814814814</v>
      </c>
      <c r="S5" t="s">
        <v>301</v>
      </c>
      <c r="T5">
        <v>4</v>
      </c>
      <c r="U5" t="s">
        <v>299</v>
      </c>
    </row>
    <row r="6" spans="1:21" x14ac:dyDescent="0.2">
      <c r="B6">
        <v>5</v>
      </c>
      <c r="C6" s="10" t="s">
        <v>20</v>
      </c>
      <c r="D6" s="10">
        <v>17325073</v>
      </c>
      <c r="E6" s="10" t="s">
        <v>68</v>
      </c>
      <c r="F6" s="10">
        <v>3.681</v>
      </c>
      <c r="G6" s="11">
        <v>0.14499999999999999</v>
      </c>
      <c r="H6" s="16">
        <f t="shared" si="0"/>
        <v>3.9391469709318117E-2</v>
      </c>
      <c r="I6" s="10">
        <f t="shared" si="1"/>
        <v>3.8260000000000001</v>
      </c>
      <c r="J6" s="11">
        <v>59</v>
      </c>
      <c r="K6" s="11"/>
      <c r="L6" s="10">
        <f t="shared" si="2"/>
        <v>59</v>
      </c>
      <c r="M6" s="10"/>
      <c r="N6" t="s">
        <v>291</v>
      </c>
      <c r="O6">
        <v>6</v>
      </c>
      <c r="P6" s="17">
        <f t="shared" si="3"/>
        <v>0.22222222222222221</v>
      </c>
      <c r="Q6">
        <v>5</v>
      </c>
      <c r="R6" s="17">
        <f t="shared" ref="R6:R18" si="4">Q6/27</f>
        <v>0.18518518518518517</v>
      </c>
      <c r="S6" t="s">
        <v>301</v>
      </c>
      <c r="T6">
        <v>5</v>
      </c>
      <c r="U6" t="s">
        <v>299</v>
      </c>
    </row>
    <row r="7" spans="1:21" x14ac:dyDescent="0.2">
      <c r="B7">
        <v>6</v>
      </c>
      <c r="C7" s="10" t="s">
        <v>20</v>
      </c>
      <c r="D7" s="10">
        <v>17325041</v>
      </c>
      <c r="E7" s="10" t="s">
        <v>63</v>
      </c>
      <c r="F7" s="10">
        <v>3.7370000000000001</v>
      </c>
      <c r="G7" s="11">
        <v>4.4999999999999998E-2</v>
      </c>
      <c r="H7" s="16">
        <f t="shared" si="0"/>
        <v>1.2041744715012041E-2</v>
      </c>
      <c r="I7" s="10">
        <f t="shared" si="1"/>
        <v>3.782</v>
      </c>
      <c r="J7" s="11">
        <v>8</v>
      </c>
      <c r="K7" s="11"/>
      <c r="L7" s="10">
        <f t="shared" si="2"/>
        <v>8</v>
      </c>
      <c r="M7" s="10"/>
      <c r="N7" t="s">
        <v>291</v>
      </c>
      <c r="O7">
        <v>5</v>
      </c>
      <c r="P7" s="17">
        <f t="shared" si="3"/>
        <v>0.18518518518518517</v>
      </c>
      <c r="Q7">
        <v>6</v>
      </c>
      <c r="R7" s="17">
        <f t="shared" si="4"/>
        <v>0.22222222222222221</v>
      </c>
      <c r="S7" t="s">
        <v>301</v>
      </c>
      <c r="T7">
        <v>6</v>
      </c>
      <c r="U7" t="s">
        <v>299</v>
      </c>
    </row>
    <row r="8" spans="1:21" x14ac:dyDescent="0.2">
      <c r="B8">
        <v>7</v>
      </c>
      <c r="C8" s="10" t="s">
        <v>20</v>
      </c>
      <c r="D8" s="10">
        <v>17325076</v>
      </c>
      <c r="E8" s="10" t="s">
        <v>70</v>
      </c>
      <c r="F8" s="10">
        <v>3.649</v>
      </c>
      <c r="G8" s="11">
        <v>0.125</v>
      </c>
      <c r="H8" s="16">
        <f t="shared" si="0"/>
        <v>3.4255960537133458E-2</v>
      </c>
      <c r="I8" s="10">
        <f t="shared" si="1"/>
        <v>3.774</v>
      </c>
      <c r="J8" s="11">
        <v>8</v>
      </c>
      <c r="K8" s="11"/>
      <c r="L8" s="10">
        <f t="shared" si="2"/>
        <v>8</v>
      </c>
      <c r="M8" s="10"/>
      <c r="N8" t="s">
        <v>291</v>
      </c>
      <c r="O8">
        <v>7</v>
      </c>
      <c r="P8" s="17">
        <f t="shared" si="3"/>
        <v>0.25925925925925924</v>
      </c>
      <c r="Q8">
        <v>7</v>
      </c>
      <c r="R8" s="17">
        <f t="shared" si="4"/>
        <v>0.25925925925925924</v>
      </c>
      <c r="S8" t="s">
        <v>301</v>
      </c>
      <c r="T8">
        <v>7</v>
      </c>
      <c r="U8" t="s">
        <v>300</v>
      </c>
    </row>
    <row r="9" spans="1:21" x14ac:dyDescent="0.2">
      <c r="B9">
        <v>8</v>
      </c>
      <c r="C9" s="10" t="s">
        <v>20</v>
      </c>
      <c r="D9" s="10">
        <v>17325027</v>
      </c>
      <c r="E9" s="10" t="s">
        <v>92</v>
      </c>
      <c r="F9" s="10">
        <v>3.4169999999999998</v>
      </c>
      <c r="G9" s="11">
        <v>0.21</v>
      </c>
      <c r="H9" s="16">
        <f t="shared" si="0"/>
        <v>6.1457418788410885E-2</v>
      </c>
      <c r="I9" s="10">
        <f t="shared" si="1"/>
        <v>3.6269999999999998</v>
      </c>
      <c r="J9" s="11">
        <v>8</v>
      </c>
      <c r="K9" s="11"/>
      <c r="L9" s="10">
        <f t="shared" si="2"/>
        <v>8</v>
      </c>
      <c r="M9" s="10" t="s">
        <v>294</v>
      </c>
      <c r="N9" t="s">
        <v>291</v>
      </c>
      <c r="O9">
        <v>11</v>
      </c>
      <c r="P9" s="17">
        <f t="shared" si="3"/>
        <v>0.40740740740740738</v>
      </c>
      <c r="Q9">
        <v>8</v>
      </c>
      <c r="R9" s="17">
        <f t="shared" si="4"/>
        <v>0.29629629629629628</v>
      </c>
      <c r="S9" t="s">
        <v>301</v>
      </c>
      <c r="T9">
        <v>8</v>
      </c>
      <c r="U9" t="s">
        <v>300</v>
      </c>
    </row>
    <row r="10" spans="1:21" x14ac:dyDescent="0.2">
      <c r="B10">
        <v>9</v>
      </c>
      <c r="C10" s="10" t="s">
        <v>20</v>
      </c>
      <c r="D10" s="10">
        <v>17325116</v>
      </c>
      <c r="E10" s="10" t="s">
        <v>76</v>
      </c>
      <c r="F10" s="10">
        <v>3.573</v>
      </c>
      <c r="G10" s="11">
        <v>0.02</v>
      </c>
      <c r="H10" s="16">
        <f t="shared" si="0"/>
        <v>5.5975370836831798E-3</v>
      </c>
      <c r="I10" s="10">
        <f t="shared" si="1"/>
        <v>3.593</v>
      </c>
      <c r="J10" s="11">
        <v>11</v>
      </c>
      <c r="K10" s="11"/>
      <c r="L10" s="10">
        <f t="shared" si="2"/>
        <v>11</v>
      </c>
      <c r="M10" s="10"/>
      <c r="N10" t="s">
        <v>291</v>
      </c>
      <c r="O10">
        <v>8</v>
      </c>
      <c r="P10" s="17">
        <f t="shared" si="3"/>
        <v>0.29629629629629628</v>
      </c>
      <c r="Q10">
        <v>9</v>
      </c>
      <c r="R10" s="17">
        <f t="shared" si="4"/>
        <v>0.33333333333333331</v>
      </c>
      <c r="S10" t="s">
        <v>301</v>
      </c>
      <c r="T10">
        <v>9</v>
      </c>
      <c r="U10" t="s">
        <v>300</v>
      </c>
    </row>
    <row r="11" spans="1:21" x14ac:dyDescent="0.2">
      <c r="B11">
        <v>10</v>
      </c>
      <c r="C11" s="10" t="s">
        <v>20</v>
      </c>
      <c r="D11" s="10">
        <v>17325144</v>
      </c>
      <c r="E11" s="10" t="s">
        <v>77</v>
      </c>
      <c r="F11" s="10">
        <v>3.5670000000000002</v>
      </c>
      <c r="G11" s="11"/>
      <c r="H11" s="16">
        <f t="shared" si="0"/>
        <v>0</v>
      </c>
      <c r="I11" s="10">
        <f t="shared" si="1"/>
        <v>3.5670000000000002</v>
      </c>
      <c r="J11" s="11">
        <v>20</v>
      </c>
      <c r="K11" s="11"/>
      <c r="L11" s="10">
        <f t="shared" si="2"/>
        <v>20</v>
      </c>
      <c r="M11" s="10" t="s">
        <v>293</v>
      </c>
      <c r="N11" t="s">
        <v>291</v>
      </c>
      <c r="O11">
        <v>9</v>
      </c>
      <c r="P11" s="17">
        <f t="shared" si="3"/>
        <v>0.33333333333333331</v>
      </c>
      <c r="Q11">
        <v>10</v>
      </c>
      <c r="R11" s="17">
        <f t="shared" si="4"/>
        <v>0.37037037037037035</v>
      </c>
      <c r="S11" t="s">
        <v>301</v>
      </c>
      <c r="T11">
        <v>10</v>
      </c>
      <c r="U11" t="s">
        <v>300</v>
      </c>
    </row>
    <row r="12" spans="1:21" x14ac:dyDescent="0.2">
      <c r="B12">
        <v>11</v>
      </c>
      <c r="C12" s="10" t="s">
        <v>20</v>
      </c>
      <c r="D12" s="10">
        <v>17325108</v>
      </c>
      <c r="E12" s="10" t="s">
        <v>95</v>
      </c>
      <c r="F12" s="10">
        <v>3.3759999999999999</v>
      </c>
      <c r="G12" s="11">
        <v>0.19</v>
      </c>
      <c r="H12" s="16">
        <f t="shared" si="0"/>
        <v>5.6279620853080574E-2</v>
      </c>
      <c r="I12" s="10">
        <f t="shared" si="1"/>
        <v>3.5659999999999998</v>
      </c>
      <c r="J12" s="11">
        <v>21.5</v>
      </c>
      <c r="K12" s="11"/>
      <c r="L12" s="10">
        <f t="shared" si="2"/>
        <v>21.5</v>
      </c>
      <c r="M12" s="10" t="s">
        <v>295</v>
      </c>
      <c r="N12" t="s">
        <v>291</v>
      </c>
      <c r="O12">
        <v>13</v>
      </c>
      <c r="P12" s="17">
        <f t="shared" si="3"/>
        <v>0.48148148148148145</v>
      </c>
      <c r="Q12">
        <v>11</v>
      </c>
      <c r="R12" s="17">
        <f t="shared" si="4"/>
        <v>0.40740740740740738</v>
      </c>
      <c r="S12" t="s">
        <v>301</v>
      </c>
      <c r="T12">
        <v>11</v>
      </c>
      <c r="U12" t="s">
        <v>300</v>
      </c>
    </row>
    <row r="13" spans="1:21" x14ac:dyDescent="0.2">
      <c r="B13">
        <v>12</v>
      </c>
      <c r="C13" s="10" t="s">
        <v>20</v>
      </c>
      <c r="D13" s="10">
        <v>17324093</v>
      </c>
      <c r="E13" s="10" t="s">
        <v>88</v>
      </c>
      <c r="F13" s="10">
        <v>3.4510000000000001</v>
      </c>
      <c r="G13" s="11"/>
      <c r="H13" s="16">
        <f t="shared" si="0"/>
        <v>0</v>
      </c>
      <c r="I13" s="10">
        <f t="shared" si="1"/>
        <v>3.4510000000000001</v>
      </c>
      <c r="J13" s="11">
        <v>8</v>
      </c>
      <c r="K13" s="11"/>
      <c r="L13" s="10">
        <f t="shared" si="2"/>
        <v>8</v>
      </c>
      <c r="M13" s="10"/>
      <c r="N13" t="s">
        <v>291</v>
      </c>
      <c r="O13">
        <v>10</v>
      </c>
      <c r="P13" s="17">
        <f t="shared" si="3"/>
        <v>0.37037037037037035</v>
      </c>
      <c r="Q13">
        <v>12</v>
      </c>
      <c r="R13" s="17">
        <f t="shared" si="4"/>
        <v>0.44444444444444442</v>
      </c>
      <c r="S13" t="s">
        <v>301</v>
      </c>
      <c r="T13">
        <v>12</v>
      </c>
      <c r="U13" t="s">
        <v>300</v>
      </c>
    </row>
    <row r="14" spans="1:21" x14ac:dyDescent="0.2">
      <c r="B14">
        <v>13</v>
      </c>
      <c r="C14" s="10" t="s">
        <v>20</v>
      </c>
      <c r="D14" s="10">
        <v>17325030</v>
      </c>
      <c r="E14" s="10" t="s">
        <v>93</v>
      </c>
      <c r="F14" s="10">
        <v>3.4079999999999999</v>
      </c>
      <c r="G14" s="11"/>
      <c r="H14" s="16">
        <f t="shared" si="0"/>
        <v>0</v>
      </c>
      <c r="I14" s="10">
        <f t="shared" si="1"/>
        <v>3.4079999999999999</v>
      </c>
      <c r="J14" s="11">
        <v>8</v>
      </c>
      <c r="K14" s="11"/>
      <c r="L14" s="10">
        <f t="shared" si="2"/>
        <v>8</v>
      </c>
      <c r="M14" s="10"/>
      <c r="N14" t="s">
        <v>291</v>
      </c>
      <c r="O14">
        <v>12</v>
      </c>
      <c r="P14" s="17">
        <f t="shared" si="3"/>
        <v>0.44444444444444442</v>
      </c>
      <c r="Q14">
        <v>13</v>
      </c>
      <c r="R14" s="17">
        <f t="shared" si="4"/>
        <v>0.48148148148148145</v>
      </c>
    </row>
    <row r="15" spans="1:21" x14ac:dyDescent="0.2">
      <c r="B15">
        <v>14</v>
      </c>
      <c r="C15" s="10" t="s">
        <v>20</v>
      </c>
      <c r="D15" s="10">
        <v>17325046</v>
      </c>
      <c r="E15" s="10" t="s">
        <v>102</v>
      </c>
      <c r="F15" s="10">
        <v>3.2949999999999999</v>
      </c>
      <c r="G15" s="11"/>
      <c r="H15" s="16">
        <f t="shared" si="0"/>
        <v>0</v>
      </c>
      <c r="I15" s="10">
        <f t="shared" si="1"/>
        <v>3.2949999999999999</v>
      </c>
      <c r="J15" s="11">
        <v>8</v>
      </c>
      <c r="K15" s="11"/>
      <c r="L15" s="10">
        <f t="shared" si="2"/>
        <v>8</v>
      </c>
      <c r="M15" s="10"/>
      <c r="N15" t="s">
        <v>291</v>
      </c>
      <c r="O15">
        <v>14</v>
      </c>
      <c r="P15" s="17">
        <f t="shared" si="3"/>
        <v>0.51851851851851849</v>
      </c>
      <c r="Q15">
        <v>14</v>
      </c>
      <c r="R15" s="17">
        <f t="shared" si="4"/>
        <v>0.51851851851851849</v>
      </c>
    </row>
    <row r="16" spans="1:21" x14ac:dyDescent="0.2">
      <c r="B16">
        <v>15</v>
      </c>
      <c r="C16" s="10" t="s">
        <v>20</v>
      </c>
      <c r="D16" s="10">
        <v>17325065</v>
      </c>
      <c r="E16" s="10" t="s">
        <v>103</v>
      </c>
      <c r="F16" s="10">
        <v>3.278</v>
      </c>
      <c r="G16" s="11"/>
      <c r="H16" s="16">
        <f t="shared" si="0"/>
        <v>0</v>
      </c>
      <c r="I16" s="10">
        <f t="shared" si="1"/>
        <v>3.278</v>
      </c>
      <c r="J16" s="11">
        <v>8</v>
      </c>
      <c r="K16" s="11"/>
      <c r="L16" s="10">
        <f t="shared" si="2"/>
        <v>8</v>
      </c>
      <c r="M16" s="10"/>
      <c r="N16" t="s">
        <v>291</v>
      </c>
      <c r="O16">
        <v>15</v>
      </c>
      <c r="P16" s="17">
        <f t="shared" si="3"/>
        <v>0.55555555555555558</v>
      </c>
      <c r="Q16">
        <v>15</v>
      </c>
      <c r="R16" s="17">
        <f t="shared" si="4"/>
        <v>0.55555555555555558</v>
      </c>
    </row>
    <row r="17" spans="2:18" x14ac:dyDescent="0.2">
      <c r="B17">
        <v>16</v>
      </c>
      <c r="C17" s="10" t="s">
        <v>20</v>
      </c>
      <c r="D17" s="10">
        <v>17325060</v>
      </c>
      <c r="E17" s="10" t="s">
        <v>104</v>
      </c>
      <c r="F17" s="10">
        <v>3.2189999999999999</v>
      </c>
      <c r="G17" s="11"/>
      <c r="H17" s="16">
        <f t="shared" si="0"/>
        <v>0</v>
      </c>
      <c r="I17" s="10">
        <f t="shared" si="1"/>
        <v>3.2189999999999999</v>
      </c>
      <c r="J17" s="11">
        <v>8</v>
      </c>
      <c r="K17" s="11"/>
      <c r="L17" s="10">
        <f t="shared" si="2"/>
        <v>8</v>
      </c>
      <c r="M17" s="10" t="s">
        <v>295</v>
      </c>
      <c r="N17" t="s">
        <v>291</v>
      </c>
      <c r="O17">
        <v>16</v>
      </c>
      <c r="P17" s="17">
        <f t="shared" si="3"/>
        <v>0.59259259259259256</v>
      </c>
      <c r="Q17">
        <v>16</v>
      </c>
      <c r="R17" s="17">
        <f t="shared" si="4"/>
        <v>0.59259259259259256</v>
      </c>
    </row>
    <row r="18" spans="2:18" x14ac:dyDescent="0.2">
      <c r="B18">
        <v>17</v>
      </c>
      <c r="C18" s="10" t="s">
        <v>20</v>
      </c>
      <c r="D18" s="10">
        <v>17325102</v>
      </c>
      <c r="E18" s="10" t="s">
        <v>105</v>
      </c>
      <c r="F18" s="10">
        <v>3.1659999999999999</v>
      </c>
      <c r="G18" s="11">
        <v>1.4999999999999999E-2</v>
      </c>
      <c r="H18" s="16">
        <f t="shared" si="0"/>
        <v>4.7378395451674032E-3</v>
      </c>
      <c r="I18" s="10">
        <f t="shared" si="1"/>
        <v>3.181</v>
      </c>
      <c r="J18" s="11">
        <v>8</v>
      </c>
      <c r="K18" s="11"/>
      <c r="L18" s="10">
        <f t="shared" si="2"/>
        <v>8</v>
      </c>
      <c r="M18" s="10" t="s">
        <v>293</v>
      </c>
      <c r="N18" t="s">
        <v>291</v>
      </c>
      <c r="O18">
        <v>17</v>
      </c>
      <c r="P18" s="17">
        <f t="shared" si="3"/>
        <v>0.62962962962962965</v>
      </c>
      <c r="Q18">
        <v>17</v>
      </c>
      <c r="R18" s="17">
        <f t="shared" si="4"/>
        <v>0.62962962962962965</v>
      </c>
    </row>
    <row r="19" spans="2:18" x14ac:dyDescent="0.2">
      <c r="C19" s="10"/>
      <c r="D19" s="10"/>
      <c r="E19" s="10"/>
      <c r="F19" s="10"/>
      <c r="G19" s="11"/>
      <c r="H19" s="16"/>
      <c r="I19" s="10"/>
      <c r="J19" s="11"/>
      <c r="K19" s="11"/>
      <c r="L19" s="10"/>
      <c r="M19" s="10"/>
      <c r="P19" s="17"/>
      <c r="R19" s="17"/>
    </row>
    <row r="20" spans="2:18" x14ac:dyDescent="0.2">
      <c r="C20" s="10"/>
      <c r="D20" s="10"/>
      <c r="E20" s="10"/>
      <c r="F20" s="10"/>
      <c r="G20" s="11"/>
      <c r="H20" s="16"/>
      <c r="I20" s="10"/>
      <c r="J20" s="11"/>
      <c r="K20" s="11"/>
      <c r="L20" s="10"/>
      <c r="M20" s="10"/>
      <c r="P20" s="17"/>
      <c r="R20" s="17"/>
    </row>
    <row r="21" spans="2:18" x14ac:dyDescent="0.2">
      <c r="C21" s="10"/>
      <c r="D21" s="10"/>
      <c r="E21" s="10"/>
      <c r="F21" s="10"/>
      <c r="G21" s="11"/>
      <c r="H21" s="16"/>
      <c r="I21" s="10"/>
      <c r="J21" s="11"/>
      <c r="K21" s="11"/>
      <c r="L21" s="10"/>
      <c r="M21" s="10"/>
      <c r="P21" s="17"/>
      <c r="R21" s="17"/>
    </row>
    <row r="22" spans="2:18" x14ac:dyDescent="0.2">
      <c r="C22" s="10"/>
      <c r="D22" s="10"/>
      <c r="E22" s="10"/>
      <c r="F22" s="10"/>
      <c r="G22" s="11"/>
      <c r="H22" s="16"/>
      <c r="I22" s="10"/>
      <c r="J22" s="11"/>
      <c r="K22" s="11"/>
      <c r="L22" s="10"/>
      <c r="M22" s="10"/>
      <c r="P22" s="17"/>
      <c r="R22" s="17"/>
    </row>
    <row r="23" spans="2:18" x14ac:dyDescent="0.2">
      <c r="C23" s="10"/>
      <c r="D23" s="10"/>
      <c r="E23" s="10"/>
      <c r="F23" s="10"/>
      <c r="G23" s="9"/>
      <c r="H23" s="16"/>
      <c r="I23" s="10"/>
      <c r="J23" s="9"/>
      <c r="K23" s="9"/>
      <c r="L23" s="10"/>
      <c r="M23" s="10"/>
      <c r="P23" s="17"/>
      <c r="R23" s="17"/>
    </row>
    <row r="24" spans="2:18" x14ac:dyDescent="0.2">
      <c r="C24" s="10"/>
      <c r="D24" s="10"/>
      <c r="E24" s="10"/>
      <c r="F24" s="10"/>
      <c r="G24" s="11"/>
      <c r="H24" s="16"/>
      <c r="I24" s="10"/>
      <c r="J24" s="11"/>
      <c r="K24" s="11"/>
      <c r="L24" s="10"/>
      <c r="M24" s="10"/>
      <c r="P24" s="17"/>
      <c r="R24" s="17"/>
    </row>
    <row r="25" spans="2:18" x14ac:dyDescent="0.2">
      <c r="C25" s="10"/>
      <c r="D25" s="10"/>
      <c r="E25" s="10"/>
      <c r="F25" s="10"/>
      <c r="G25" s="11"/>
      <c r="H25" s="16"/>
      <c r="I25" s="10"/>
      <c r="J25" s="11"/>
      <c r="K25" s="11"/>
      <c r="L25" s="10"/>
      <c r="M25" s="10"/>
      <c r="P25" s="17"/>
      <c r="R25" s="17"/>
    </row>
    <row r="26" spans="2:18" x14ac:dyDescent="0.2">
      <c r="C26" s="10"/>
      <c r="D26" s="10"/>
      <c r="E26" s="10"/>
      <c r="F26" s="10"/>
      <c r="G26" s="9"/>
      <c r="H26" s="16"/>
      <c r="I26" s="10"/>
      <c r="J26" s="9"/>
      <c r="K26" s="9"/>
      <c r="L26" s="10"/>
      <c r="M26" s="10"/>
      <c r="P26" s="17"/>
      <c r="R26" s="17"/>
    </row>
    <row r="27" spans="2:18" x14ac:dyDescent="0.2">
      <c r="C27" s="10"/>
      <c r="D27" s="10"/>
      <c r="E27" s="10"/>
      <c r="F27" s="10"/>
      <c r="G27" s="11"/>
      <c r="H27" s="16"/>
      <c r="I27" s="10"/>
      <c r="J27" s="11"/>
      <c r="K27" s="11"/>
      <c r="L27" s="10"/>
      <c r="M27" s="10"/>
      <c r="P27" s="17"/>
      <c r="R27" s="17"/>
    </row>
    <row r="28" spans="2:18" x14ac:dyDescent="0.2">
      <c r="C28" s="10"/>
      <c r="D28" s="10"/>
      <c r="E28" s="10"/>
      <c r="F28" s="10"/>
      <c r="G28" s="11"/>
      <c r="H28" s="16"/>
      <c r="I28" s="10"/>
      <c r="J28" s="11"/>
      <c r="K28" s="11"/>
      <c r="L28" s="10"/>
      <c r="M28" s="10"/>
      <c r="P28" s="17"/>
      <c r="R28" s="17"/>
    </row>
  </sheetData>
  <sortState ref="A2:U28">
    <sortCondition descending="1" ref="I2:I28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2019</vt:lpstr>
      <vt:lpstr>2018</vt:lpstr>
      <vt:lpstr>18地质</vt:lpstr>
      <vt:lpstr>18化学</vt:lpstr>
      <vt:lpstr>18生物</vt:lpstr>
      <vt:lpstr>18物理</vt:lpstr>
      <vt:lpstr>2017</vt:lpstr>
      <vt:lpstr>17地质</vt:lpstr>
      <vt:lpstr>17化学</vt:lpstr>
      <vt:lpstr>17生物</vt:lpstr>
      <vt:lpstr>17物理</vt:lpstr>
    </vt:vector>
  </TitlesOfParts>
  <Company>中山大学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Qiqi Lin</dc:creator>
  <cp:lastModifiedBy>Qiqi Lin</cp:lastModifiedBy>
  <dcterms:created xsi:type="dcterms:W3CDTF">2020-09-22T08:19:53Z</dcterms:created>
  <dcterms:modified xsi:type="dcterms:W3CDTF">2020-09-23T09:16:14Z</dcterms:modified>
</cp:coreProperties>
</file>